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0" windowWidth="9720" windowHeight="6030" tabRatio="699" activeTab="0"/>
  </bookViews>
  <sheets>
    <sheet name="Index" sheetId="1" r:id="rId1"/>
    <sheet name="2002 Schedule" sheetId="2" r:id="rId2"/>
    <sheet name="Max Test" sheetId="3" r:id="rId3"/>
    <sheet name="Conconi Test" sheetId="4" r:id="rId4"/>
    <sheet name="Conditioning 1" sheetId="5" r:id="rId5"/>
    <sheet name="Condition 2" sheetId="6" r:id="rId6"/>
    <sheet name="Condition 3" sheetId="7" r:id="rId7"/>
    <sheet name="Power 1" sheetId="8" r:id="rId8"/>
    <sheet name="Power 2" sheetId="9" r:id="rId9"/>
    <sheet name="Power 3" sheetId="10" r:id="rId10"/>
    <sheet name="Cadence 1" sheetId="11" r:id="rId11"/>
    <sheet name="Cadence 2" sheetId="12" r:id="rId12"/>
    <sheet name="Pedaling" sheetId="13" r:id="rId13"/>
    <sheet name="Speed" sheetId="14" r:id="rId14"/>
  </sheets>
  <definedNames>
    <definedName name="_xlnm.Print_Area" localSheetId="10">'Cadence 1'!$A$1:$I$19</definedName>
    <definedName name="_xlnm.Print_Area" localSheetId="11">'Cadence 2'!$A$1:$I$22</definedName>
    <definedName name="_xlnm.Print_Area" localSheetId="5">'Condition 2'!$A$1:$I$18</definedName>
    <definedName name="_xlnm.Print_Area" localSheetId="6">'Condition 3'!$A$1:$I$22</definedName>
    <definedName name="_xlnm.Print_Area" localSheetId="4">'Conditioning 1'!$A$1:$I$21</definedName>
    <definedName name="_xlnm.Print_Area" localSheetId="0">'Index'!$A$1:$I$27</definedName>
    <definedName name="_xlnm.Print_Area" localSheetId="2">'Max Test'!$A$1:$H$24</definedName>
    <definedName name="_xlnm.Print_Area" localSheetId="12">'Pedaling'!$A$1:$I$21</definedName>
    <definedName name="_xlnm.Print_Area" localSheetId="7">'Power 1'!$A$1:$H$20</definedName>
    <definedName name="_xlnm.Print_Area" localSheetId="8">'Power 2'!$A$1:$I$22</definedName>
    <definedName name="_xlnm.Print_Area" localSheetId="9">'Power 3'!$A$1:$I$22</definedName>
    <definedName name="_xlnm.Print_Area" localSheetId="13">'Speed'!$A$1:$I$20</definedName>
  </definedNames>
  <calcPr fullCalcOnLoad="1"/>
</workbook>
</file>

<file path=xl/sharedStrings.xml><?xml version="1.0" encoding="utf-8"?>
<sst xmlns="http://schemas.openxmlformats.org/spreadsheetml/2006/main" count="311" uniqueCount="136">
  <si>
    <t>Minutes</t>
  </si>
  <si>
    <t>Cadence</t>
  </si>
  <si>
    <t>Elapsed</t>
  </si>
  <si>
    <t>% HR</t>
  </si>
  <si>
    <t>H Rate</t>
  </si>
  <si>
    <t>warm</t>
  </si>
  <si>
    <t>down</t>
  </si>
  <si>
    <t xml:space="preserve">Select necessary gearing to allow heartrate and cadence </t>
  </si>
  <si>
    <t>Cadence Session 1</t>
  </si>
  <si>
    <t>to conform with above</t>
  </si>
  <si>
    <t>Aim: to maintain cadence and increase effort throughout session</t>
  </si>
  <si>
    <t>Maintain cadence 90-100rpm.</t>
  </si>
  <si>
    <t>Conditioning session 1 - Tollerence ramp.</t>
  </si>
  <si>
    <t>Max HR</t>
  </si>
  <si>
    <t>Rest HR</t>
  </si>
  <si>
    <t>HR Range</t>
  </si>
  <si>
    <t>Cool</t>
  </si>
  <si>
    <t>Down</t>
  </si>
  <si>
    <t xml:space="preserve">Select necessary gearing to achieve above Heart Rates </t>
  </si>
  <si>
    <t>Whilst maintaining cadence.</t>
  </si>
  <si>
    <t>Focus on regularity of breathing and smooth pedalling.</t>
  </si>
  <si>
    <t xml:space="preserve">warm </t>
  </si>
  <si>
    <t>Condition Session 2 - Double Tollerence Ramp</t>
  </si>
  <si>
    <t>This session is designed to improve threshold conditioning</t>
  </si>
  <si>
    <t>Cadence 90-100</t>
  </si>
  <si>
    <t>Focus on regularity of breathing and smooth pedalling, relax upper body.</t>
  </si>
  <si>
    <t>This session is designed to improve threshold conditioning.</t>
  </si>
  <si>
    <t>Condition Session 3 - Long Tollerence Interval steps</t>
  </si>
  <si>
    <t>Max HR Test!</t>
  </si>
  <si>
    <t>Do not try this test if you do not feel fully fit and well!</t>
  </si>
  <si>
    <t>This is likely to be painfull.</t>
  </si>
  <si>
    <t>Try to concentrate on breathing rhythm.</t>
  </si>
  <si>
    <t xml:space="preserve">Max </t>
  </si>
  <si>
    <t>Effort</t>
  </si>
  <si>
    <t xml:space="preserve">Do not worry about maintaining max effort for a whole minute, the idea is to go as hard </t>
  </si>
  <si>
    <t>as you can possibly go after 5 minutes of 95%. Take note of the max HR.</t>
  </si>
  <si>
    <t>Make sure you do the full warm down!</t>
  </si>
  <si>
    <t>Input estimated figure for Max HR as a guide</t>
  </si>
  <si>
    <t>Cadence Session 2 - a supplementary to session 1</t>
  </si>
  <si>
    <t>Think about smooth pedalling in circles.</t>
  </si>
  <si>
    <t>Relax upper body and spin the legs.</t>
  </si>
  <si>
    <t>same gear</t>
  </si>
  <si>
    <t xml:space="preserve">Speed session 1 </t>
  </si>
  <si>
    <t>Good time trialists can turn big gears at high cadence - obvious eh? Then try this session</t>
  </si>
  <si>
    <t>find a gear to stabilise above</t>
  </si>
  <si>
    <t>2 gears harder</t>
  </si>
  <si>
    <t>1 gear easier</t>
  </si>
  <si>
    <t>stabilise</t>
  </si>
  <si>
    <t>Try to resist changing gear as load increases.</t>
  </si>
  <si>
    <t>1 gear harder</t>
  </si>
  <si>
    <t xml:space="preserve">Aim- achieve controlled change in power </t>
  </si>
  <si>
    <t>This is not a maximal power session, control is the key.</t>
  </si>
  <si>
    <t>Concentrate on smooth pedalling</t>
  </si>
  <si>
    <t>Power Session 1: Controlled power intervals.</t>
  </si>
  <si>
    <t>Relax upper body and spin legs</t>
  </si>
  <si>
    <t>Power Session 2 - Leg strength</t>
  </si>
  <si>
    <t>The aim of this session is to develop the legs through short, hard efforts</t>
  </si>
  <si>
    <t>3 gears harder</t>
  </si>
  <si>
    <t>2 gears easier</t>
  </si>
  <si>
    <t>recover easy gear</t>
  </si>
  <si>
    <t>Target gear</t>
  </si>
  <si>
    <t>this will now be your target gear</t>
  </si>
  <si>
    <t>Repeat 5 times</t>
  </si>
  <si>
    <t>Cool Down</t>
  </si>
  <si>
    <t>Power Session 3 - Leg Power</t>
  </si>
  <si>
    <t>This is a maximal power session - short hard efforts</t>
  </si>
  <si>
    <t>Hardest Gear</t>
  </si>
  <si>
    <t>Repeat 10 times</t>
  </si>
  <si>
    <t>Turbo Training Sessions:</t>
  </si>
  <si>
    <t>These sessions are divided into categories to develop specific areas of cycle fitness.</t>
  </si>
  <si>
    <t>Conditioning</t>
  </si>
  <si>
    <t>Power</t>
  </si>
  <si>
    <t>Session 1:</t>
  </si>
  <si>
    <t>Session 3:</t>
  </si>
  <si>
    <t>Speed</t>
  </si>
  <si>
    <t>Test</t>
  </si>
  <si>
    <t>Maximum Heart Rate Test</t>
  </si>
  <si>
    <t>Leg Strength</t>
  </si>
  <si>
    <t>Leg Power</t>
  </si>
  <si>
    <t>Controlled Power Intervals</t>
  </si>
  <si>
    <t>Time Trial Training</t>
  </si>
  <si>
    <t>Tollerence Ramp</t>
  </si>
  <si>
    <t>Double Tollerence Ramp</t>
  </si>
  <si>
    <t>Extended Interval Tollerence Ramp</t>
  </si>
  <si>
    <t>Session 2:</t>
  </si>
  <si>
    <t xml:space="preserve">Session 3: </t>
  </si>
  <si>
    <t>Cadence Conditioning</t>
  </si>
  <si>
    <t>Further Cadence Conditioning</t>
  </si>
  <si>
    <t>Pedal Stroke</t>
  </si>
  <si>
    <t>Pedal Technique</t>
  </si>
  <si>
    <t>Aim: to achieve smooth, circular pedalling technique</t>
  </si>
  <si>
    <t>Left leg</t>
  </si>
  <si>
    <t>Right Leg</t>
  </si>
  <si>
    <t>Normal</t>
  </si>
  <si>
    <t>Repeat 3 times</t>
  </si>
  <si>
    <t>Try to maintain 90 rpm cadence</t>
  </si>
  <si>
    <t>Concentrate on pedalling in cirles</t>
  </si>
  <si>
    <t>Pedaling Session</t>
  </si>
  <si>
    <t>Heart Rate target values are created using the Karvonnen method.</t>
  </si>
  <si>
    <t>Martin Harris</t>
  </si>
  <si>
    <t>Date</t>
  </si>
  <si>
    <t>Mon</t>
  </si>
  <si>
    <t>Tue</t>
  </si>
  <si>
    <t>Wed</t>
  </si>
  <si>
    <t>Thu</t>
  </si>
  <si>
    <t>Fri</t>
  </si>
  <si>
    <t>Sat</t>
  </si>
  <si>
    <t>Sun</t>
  </si>
  <si>
    <t>Return To Menu</t>
  </si>
  <si>
    <t>Insert Resting Heartrate Here:</t>
  </si>
  <si>
    <t>Insert Maximum Heartrate Here:</t>
  </si>
  <si>
    <t>Click Here to return to Index</t>
  </si>
  <si>
    <t>Updated Sep 2002</t>
  </si>
  <si>
    <t>2002/3 Winter turbo schedules</t>
  </si>
  <si>
    <t>Pedal</t>
  </si>
  <si>
    <t>2002/3 Schedule</t>
  </si>
  <si>
    <t>Click on Session Title to link to session details.Click on 2002 schedule for planned order</t>
  </si>
  <si>
    <t>Max Test</t>
  </si>
  <si>
    <t>Conconi Test*</t>
  </si>
  <si>
    <t>Conconi Test</t>
  </si>
  <si>
    <t>Aim: to establish HR deflection point for cycling</t>
  </si>
  <si>
    <t>In the absence of accurately calibrated measuring equipment for power etc results may vary</t>
  </si>
  <si>
    <t>Magnetic/fluid/fan turbo trainers have different resistive reaction properties (some linear some not)</t>
  </si>
  <si>
    <t>Warm up 10 mins to approx 75% HR then note speed/power and increase this gradually and smoothly</t>
  </si>
  <si>
    <t>over a period of approx 30 mins until 95% HR is reached. Take split/lap every time increment is increased.</t>
  </si>
  <si>
    <t>EG: I use rollers and measure speed and distance and take a lap/split every 500m. I increase the speed by 1kmh</t>
  </si>
  <si>
    <t>every 500m until 95%HR is achieved.</t>
  </si>
  <si>
    <t>Then 10minute cooldown.</t>
  </si>
  <si>
    <t>If you have option to record power you could use this as it may be more linear (I have not tried as I do not have the equipment)</t>
  </si>
  <si>
    <t>Download/write out information and plot SPEED against HR and note where the line deviates from being straight.</t>
  </si>
  <si>
    <t>This HR should be the deflection point and approximates to the anaerobic threshold (according to Conconi).</t>
  </si>
  <si>
    <t>I include it because I found the test interesting and though some others may also like to try the experiment.</t>
  </si>
  <si>
    <t>This is not a regular session and should be used for experimental/information purposes only.</t>
  </si>
  <si>
    <t>Maintain cadence 90-95rpm and concentrate on maintaining position, breathing evenly.</t>
  </si>
  <si>
    <t>Perform test aided by fan and/or in open air as thermal HR drift may effect results significantly.</t>
  </si>
  <si>
    <t>Non Quantitative Conconi Test for recording HRM users with speed/power function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</si>
</sst>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20" applyBorder="1" applyAlignment="1">
      <alignment/>
    </xf>
    <xf numFmtId="16" fontId="0" fillId="0" borderId="0" xfId="0" applyNumberFormat="1" applyAlignment="1">
      <alignment/>
    </xf>
    <xf numFmtId="0" fontId="2" fillId="0" borderId="0" xfId="20" applyAlignment="1">
      <alignment horizontal="center"/>
    </xf>
    <xf numFmtId="0" fontId="2" fillId="0" borderId="0" xfId="20" applyFont="1" applyAlignment="1">
      <alignment horizontal="center"/>
    </xf>
    <xf numFmtId="0" fontId="2" fillId="0" borderId="0" xfId="20" applyFont="1" applyBorder="1" applyAlignment="1">
      <alignment/>
    </xf>
    <xf numFmtId="0" fontId="2" fillId="0" borderId="0" xfId="2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20" applyFont="1" applyBorder="1" applyAlignment="1">
      <alignment horizontal="left"/>
    </xf>
    <xf numFmtId="0" fontId="0" fillId="0" borderId="0" xfId="20" applyFont="1" applyBorder="1" applyAlignment="1">
      <alignment horizontal="left"/>
    </xf>
    <xf numFmtId="0" fontId="2" fillId="0" borderId="0" xfId="20" applyBorder="1" applyAlignment="1">
      <alignment horizontal="left"/>
    </xf>
    <xf numFmtId="0" fontId="2" fillId="0" borderId="0" xfId="20" applyAlignment="1">
      <alignment horizontal="center"/>
    </xf>
    <xf numFmtId="0" fontId="2" fillId="0" borderId="0" xfId="2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152400</xdr:rowOff>
    </xdr:from>
    <xdr:to>
      <xdr:col>4</xdr:col>
      <xdr:colOff>295275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62225" y="1771650"/>
          <a:ext cx="1714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152400</xdr:rowOff>
    </xdr:from>
    <xdr:to>
      <xdr:col>4</xdr:col>
      <xdr:colOff>295275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62225" y="1771650"/>
          <a:ext cx="1714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8</xdr:row>
      <xdr:rowOff>0</xdr:rowOff>
    </xdr:from>
    <xdr:to>
      <xdr:col>5</xdr:col>
      <xdr:colOff>0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038475" y="1295400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11</xdr:row>
      <xdr:rowOff>0</xdr:rowOff>
    </xdr:from>
    <xdr:to>
      <xdr:col>5</xdr:col>
      <xdr:colOff>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038475" y="1781175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D9" sqref="D9"/>
    </sheetView>
  </sheetViews>
  <sheetFormatPr defaultColWidth="9.140625" defaultRowHeight="12.75"/>
  <cols>
    <col min="3" max="3" width="14.28125" style="0" customWidth="1"/>
    <col min="4" max="4" width="7.28125" style="0" customWidth="1"/>
    <col min="5" max="5" width="59.57421875" style="0" customWidth="1"/>
  </cols>
  <sheetData>
    <row r="1" spans="1:17" ht="18">
      <c r="A1" s="8"/>
      <c r="B1" s="8"/>
      <c r="C1" s="9" t="s">
        <v>68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8" t="s">
        <v>69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8" t="s">
        <v>116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 t="s">
        <v>98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 t="s">
        <v>109</v>
      </c>
      <c r="B7" s="8"/>
      <c r="C7" s="8"/>
      <c r="D7" s="10">
        <v>40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 t="s">
        <v>110</v>
      </c>
      <c r="B8" s="8"/>
      <c r="C8" s="8"/>
      <c r="D8" s="10">
        <v>182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5.25" customHeight="1">
      <c r="A9" s="8"/>
      <c r="B9" s="8"/>
      <c r="C9" s="8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 t="s">
        <v>70</v>
      </c>
      <c r="B10" s="8"/>
      <c r="C10" s="11" t="s">
        <v>72</v>
      </c>
      <c r="D10" s="8" t="s">
        <v>81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8"/>
      <c r="C11" s="11" t="s">
        <v>84</v>
      </c>
      <c r="D11" s="8" t="s">
        <v>82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11" t="s">
        <v>85</v>
      </c>
      <c r="D12" s="8" t="s">
        <v>83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1</v>
      </c>
      <c r="B13" s="8"/>
      <c r="C13" s="11" t="s">
        <v>72</v>
      </c>
      <c r="D13" s="8" t="s">
        <v>86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11" t="s">
        <v>84</v>
      </c>
      <c r="D14" s="8" t="s">
        <v>87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71</v>
      </c>
      <c r="B15" s="8"/>
      <c r="C15" s="11" t="s">
        <v>72</v>
      </c>
      <c r="D15" s="8" t="s">
        <v>79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15" t="s">
        <v>84</v>
      </c>
      <c r="D16" s="8" t="s">
        <v>77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/>
      <c r="B17" s="8"/>
      <c r="C17" s="11" t="s">
        <v>73</v>
      </c>
      <c r="D17" s="8" t="s">
        <v>78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74</v>
      </c>
      <c r="B18" s="8"/>
      <c r="C18" s="11" t="s">
        <v>72</v>
      </c>
      <c r="D18" s="8" t="s">
        <v>80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88</v>
      </c>
      <c r="B19" s="8"/>
      <c r="C19" s="11" t="s">
        <v>72</v>
      </c>
      <c r="D19" s="8" t="s">
        <v>89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 t="s">
        <v>117</v>
      </c>
      <c r="B20" s="8"/>
      <c r="C20" s="21" t="s">
        <v>76</v>
      </c>
      <c r="D20" s="21"/>
      <c r="E20" s="2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8" t="s">
        <v>118</v>
      </c>
      <c r="B21" s="8"/>
      <c r="C21" s="16" t="s">
        <v>119</v>
      </c>
      <c r="D21" s="20" t="s">
        <v>135</v>
      </c>
      <c r="E21" s="1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2.75">
      <c r="B23" s="8"/>
      <c r="C23" s="21" t="s">
        <v>115</v>
      </c>
      <c r="D23" s="21"/>
      <c r="E23" s="2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2.75">
      <c r="B24" s="8"/>
      <c r="C24" s="8"/>
      <c r="D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 t="s">
        <v>112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 t="s">
        <v>99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</sheetData>
  <mergeCells count="2">
    <mergeCell ref="C20:E20"/>
    <mergeCell ref="C23:E23"/>
  </mergeCells>
  <hyperlinks>
    <hyperlink ref="C10" location="'Conditioning 1'!g5" display="'Conditioning 1'!g5"/>
    <hyperlink ref="C11" location="'Condition 2'!g6" display="'Condition 2'!g6"/>
    <hyperlink ref="C12" location="'Condition 3'!G6" display="'Condition 3'!G6"/>
    <hyperlink ref="C15" location="'Power 1'!G5" display="'Power 1'!G5"/>
    <hyperlink ref="C16" location="'Power 2'!G4" display="'Power 2'!G4"/>
    <hyperlink ref="C17" location="'Power 3'!G4" display="'Power 3'!G4"/>
    <hyperlink ref="C13" location="'Cadence 1'!H4" display="'Cadence 1'!H4"/>
    <hyperlink ref="C14" location="'Cadence 2'!H4" display="'Cadence 2'!H4"/>
    <hyperlink ref="C18" location="Speed!H5" display="Speed!H5"/>
    <hyperlink ref="C19" location="Pedaling!H5" display="Pedaling!H5"/>
    <hyperlink ref="C20" location="Test!G9" display="Test!G9"/>
    <hyperlink ref="C23" location="Test!G9" display="Test!G9"/>
    <hyperlink ref="C23:E23" location="'2002 Schedule'!F1" display="2002/3 Schedule"/>
    <hyperlink ref="C20:E20" location="'Max Test'!G9" display="Maximum Heart Rate Test"/>
    <hyperlink ref="C21" location="'Conconi Test'!A1" display="Conconi Test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" sqref="E1:G1"/>
    </sheetView>
  </sheetViews>
  <sheetFormatPr defaultColWidth="9.140625" defaultRowHeight="12.75"/>
  <sheetData>
    <row r="1" spans="1:7" ht="12.75">
      <c r="A1" t="s">
        <v>64</v>
      </c>
      <c r="E1" s="23" t="s">
        <v>111</v>
      </c>
      <c r="F1" s="22"/>
      <c r="G1" s="22"/>
    </row>
    <row r="2" ht="12.75">
      <c r="A2" t="s">
        <v>65</v>
      </c>
    </row>
    <row r="3" ht="12.75">
      <c r="F3" s="3"/>
    </row>
    <row r="4" spans="1:7" ht="12.75">
      <c r="A4" t="s">
        <v>0</v>
      </c>
      <c r="B4" t="s">
        <v>4</v>
      </c>
      <c r="C4" t="s">
        <v>3</v>
      </c>
      <c r="D4" t="s">
        <v>2</v>
      </c>
      <c r="F4" t="s">
        <v>14</v>
      </c>
      <c r="G4" s="17">
        <f>Index!$D$7</f>
        <v>40</v>
      </c>
    </row>
    <row r="5" spans="6:7" ht="12.75">
      <c r="F5" t="s">
        <v>13</v>
      </c>
      <c r="G5" s="17">
        <f>Index!$D$8</f>
        <v>182</v>
      </c>
    </row>
    <row r="6" spans="1:4" ht="12.75">
      <c r="A6">
        <v>10</v>
      </c>
      <c r="B6" s="2">
        <f>'Power 1'!$G$5+('Power 1'!G$8*C6/100)</f>
        <v>139.4</v>
      </c>
      <c r="C6" s="1">
        <v>70</v>
      </c>
      <c r="D6">
        <f>A6</f>
        <v>10</v>
      </c>
    </row>
    <row r="7" spans="1:7" ht="12.75">
      <c r="A7" t="s">
        <v>44</v>
      </c>
      <c r="B7" s="2"/>
      <c r="C7" s="1"/>
      <c r="D7">
        <v>10</v>
      </c>
      <c r="F7" t="s">
        <v>15</v>
      </c>
      <c r="G7">
        <f>G5-G4</f>
        <v>142</v>
      </c>
    </row>
    <row r="8" spans="1:4" ht="12.75">
      <c r="A8">
        <v>5</v>
      </c>
      <c r="B8" s="4" t="s">
        <v>45</v>
      </c>
      <c r="C8" s="5"/>
      <c r="D8">
        <f aca="true" t="shared" si="0" ref="D8:D13">D7+A8</f>
        <v>15</v>
      </c>
    </row>
    <row r="9" spans="1:4" ht="12.75">
      <c r="A9">
        <v>5</v>
      </c>
      <c r="B9" s="4" t="s">
        <v>58</v>
      </c>
      <c r="C9" s="5"/>
      <c r="D9">
        <f t="shared" si="0"/>
        <v>20</v>
      </c>
    </row>
    <row r="10" spans="1:4" ht="12.75">
      <c r="A10">
        <v>2</v>
      </c>
      <c r="B10" s="4" t="s">
        <v>66</v>
      </c>
      <c r="C10" s="5"/>
      <c r="D10">
        <f t="shared" si="0"/>
        <v>22</v>
      </c>
    </row>
    <row r="11" spans="1:4" ht="12.75">
      <c r="A11">
        <v>3</v>
      </c>
      <c r="B11" s="4" t="s">
        <v>59</v>
      </c>
      <c r="C11" s="5"/>
      <c r="D11">
        <f t="shared" si="0"/>
        <v>25</v>
      </c>
    </row>
    <row r="12" spans="1:6" ht="12.75">
      <c r="A12">
        <v>1</v>
      </c>
      <c r="B12" s="4" t="s">
        <v>66</v>
      </c>
      <c r="C12" s="5"/>
      <c r="D12">
        <f t="shared" si="0"/>
        <v>26</v>
      </c>
      <c r="F12" t="s">
        <v>67</v>
      </c>
    </row>
    <row r="13" spans="1:4" ht="12.75">
      <c r="A13">
        <v>2</v>
      </c>
      <c r="B13" s="4" t="s">
        <v>59</v>
      </c>
      <c r="C13" s="5"/>
      <c r="D13">
        <f t="shared" si="0"/>
        <v>28</v>
      </c>
    </row>
    <row r="14" spans="2:4" ht="12.75">
      <c r="B14" s="4"/>
      <c r="C14" s="5"/>
      <c r="D14">
        <v>55</v>
      </c>
    </row>
    <row r="15" spans="1:4" ht="12.75">
      <c r="A15">
        <v>10</v>
      </c>
      <c r="B15" s="4" t="s">
        <v>63</v>
      </c>
      <c r="C15" s="5"/>
      <c r="D15">
        <f>D14+A15</f>
        <v>65</v>
      </c>
    </row>
    <row r="16" spans="2:3" ht="12.75">
      <c r="B16" s="4"/>
      <c r="C16" s="5"/>
    </row>
  </sheetData>
  <mergeCells count="1">
    <mergeCell ref="E1:G1"/>
  </mergeCells>
  <hyperlinks>
    <hyperlink ref="E1" location="Index!c6" display="Index!c6"/>
  </hyperlinks>
  <printOptions/>
  <pageMargins left="0.75" right="0.75" top="1" bottom="1" header="0.5" footer="0.5"/>
  <pageSetup horizontalDpi="600" verticalDpi="600" orientation="landscape" paperSize="9" scale="1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8</v>
      </c>
      <c r="C1" t="s">
        <v>86</v>
      </c>
      <c r="F1" s="23" t="s">
        <v>111</v>
      </c>
      <c r="G1" s="22"/>
      <c r="H1" s="22"/>
    </row>
    <row r="3" spans="1:7" ht="12.75">
      <c r="A3" t="s">
        <v>0</v>
      </c>
      <c r="B3" t="s">
        <v>4</v>
      </c>
      <c r="C3" t="s">
        <v>3</v>
      </c>
      <c r="D3" t="s">
        <v>1</v>
      </c>
      <c r="E3" t="s">
        <v>2</v>
      </c>
      <c r="G3" s="3"/>
    </row>
    <row r="4" spans="7:8" ht="12.75">
      <c r="G4" t="s">
        <v>14</v>
      </c>
      <c r="H4" s="17">
        <f>Index!$D$7</f>
        <v>40</v>
      </c>
    </row>
    <row r="5" spans="1:8" ht="12.75">
      <c r="A5">
        <v>10</v>
      </c>
      <c r="B5" s="2">
        <f aca="true" t="shared" si="0" ref="B5:B14">$H$4+(H$7*C5/100)</f>
        <v>139.4</v>
      </c>
      <c r="C5" s="1">
        <v>70</v>
      </c>
      <c r="E5">
        <v>10</v>
      </c>
      <c r="G5" t="s">
        <v>13</v>
      </c>
      <c r="H5" s="17">
        <f>Index!$D$8</f>
        <v>182</v>
      </c>
    </row>
    <row r="6" spans="1:5" ht="12.75">
      <c r="A6">
        <v>5</v>
      </c>
      <c r="B6" s="2">
        <f t="shared" si="0"/>
        <v>146.5</v>
      </c>
      <c r="C6" s="1">
        <v>75</v>
      </c>
      <c r="D6">
        <v>95</v>
      </c>
      <c r="E6">
        <f aca="true" t="shared" si="1" ref="E6:E15">E5+A6</f>
        <v>15</v>
      </c>
    </row>
    <row r="7" spans="1:8" ht="12.75">
      <c r="A7">
        <v>5</v>
      </c>
      <c r="B7" s="2">
        <f t="shared" si="0"/>
        <v>153.6</v>
      </c>
      <c r="C7" s="1">
        <v>80</v>
      </c>
      <c r="D7">
        <v>100</v>
      </c>
      <c r="E7">
        <f t="shared" si="1"/>
        <v>20</v>
      </c>
      <c r="G7" t="s">
        <v>15</v>
      </c>
      <c r="H7">
        <f>H5-H4</f>
        <v>142</v>
      </c>
    </row>
    <row r="8" spans="1:5" ht="12.75">
      <c r="A8">
        <v>5</v>
      </c>
      <c r="B8" s="2">
        <f t="shared" si="0"/>
        <v>139.4</v>
      </c>
      <c r="C8" s="1">
        <v>70</v>
      </c>
      <c r="D8">
        <v>90</v>
      </c>
      <c r="E8">
        <f t="shared" si="1"/>
        <v>25</v>
      </c>
    </row>
    <row r="9" spans="1:5" ht="12.75">
      <c r="A9">
        <v>5</v>
      </c>
      <c r="B9" s="2">
        <f t="shared" si="0"/>
        <v>153.6</v>
      </c>
      <c r="C9" s="1">
        <v>80</v>
      </c>
      <c r="D9">
        <v>100</v>
      </c>
      <c r="E9">
        <f t="shared" si="1"/>
        <v>30</v>
      </c>
    </row>
    <row r="10" spans="1:5" ht="12.75">
      <c r="A10">
        <v>5</v>
      </c>
      <c r="B10" s="2">
        <f t="shared" si="0"/>
        <v>160.7</v>
      </c>
      <c r="C10" s="1">
        <v>85</v>
      </c>
      <c r="D10">
        <v>105</v>
      </c>
      <c r="E10">
        <f t="shared" si="1"/>
        <v>35</v>
      </c>
    </row>
    <row r="11" spans="1:5" ht="12.75">
      <c r="A11">
        <v>5</v>
      </c>
      <c r="B11" s="2">
        <f t="shared" si="0"/>
        <v>139.4</v>
      </c>
      <c r="C11" s="1">
        <v>70</v>
      </c>
      <c r="D11">
        <v>90</v>
      </c>
      <c r="E11">
        <f t="shared" si="1"/>
        <v>40</v>
      </c>
    </row>
    <row r="12" spans="1:5" ht="12.75">
      <c r="A12">
        <v>5</v>
      </c>
      <c r="B12" s="2">
        <f t="shared" si="0"/>
        <v>160.7</v>
      </c>
      <c r="C12" s="1">
        <v>85</v>
      </c>
      <c r="D12">
        <v>105</v>
      </c>
      <c r="E12">
        <f t="shared" si="1"/>
        <v>45</v>
      </c>
    </row>
    <row r="13" spans="1:5" ht="12.75">
      <c r="A13">
        <v>5</v>
      </c>
      <c r="B13" s="2">
        <f t="shared" si="0"/>
        <v>167.8</v>
      </c>
      <c r="C13" s="1">
        <v>90</v>
      </c>
      <c r="D13">
        <v>110</v>
      </c>
      <c r="E13">
        <f t="shared" si="1"/>
        <v>50</v>
      </c>
    </row>
    <row r="14" spans="1:5" ht="12.75">
      <c r="A14">
        <v>5</v>
      </c>
      <c r="B14" s="2">
        <f t="shared" si="0"/>
        <v>139.4</v>
      </c>
      <c r="C14" s="1">
        <v>70</v>
      </c>
      <c r="D14">
        <v>90</v>
      </c>
      <c r="E14">
        <f t="shared" si="1"/>
        <v>55</v>
      </c>
    </row>
    <row r="15" spans="1:5" ht="12.75">
      <c r="A15">
        <v>5</v>
      </c>
      <c r="B15" s="1" t="s">
        <v>5</v>
      </c>
      <c r="C15" s="1" t="s">
        <v>6</v>
      </c>
      <c r="D15">
        <v>80</v>
      </c>
      <c r="E15">
        <f t="shared" si="1"/>
        <v>60</v>
      </c>
    </row>
    <row r="17" ht="12.75">
      <c r="A17" t="s">
        <v>7</v>
      </c>
    </row>
    <row r="18" ht="12.75">
      <c r="A18" t="s">
        <v>9</v>
      </c>
    </row>
    <row r="19" ht="12.75">
      <c r="A19" t="s">
        <v>54</v>
      </c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38</v>
      </c>
      <c r="F1" s="23" t="s">
        <v>111</v>
      </c>
      <c r="G1" s="22"/>
      <c r="H1" s="22"/>
    </row>
    <row r="3" spans="1:7" ht="12.75">
      <c r="A3" t="s">
        <v>0</v>
      </c>
      <c r="B3" t="s">
        <v>4</v>
      </c>
      <c r="C3" t="s">
        <v>3</v>
      </c>
      <c r="D3" t="s">
        <v>1</v>
      </c>
      <c r="E3" t="s">
        <v>2</v>
      </c>
      <c r="G3" s="3"/>
    </row>
    <row r="4" spans="7:8" ht="12.75">
      <c r="G4" t="s">
        <v>14</v>
      </c>
      <c r="H4" s="17">
        <f>Index!$D$7</f>
        <v>40</v>
      </c>
    </row>
    <row r="5" spans="1:8" ht="12.75">
      <c r="A5">
        <v>10</v>
      </c>
      <c r="B5" s="2">
        <f aca="true" t="shared" si="0" ref="B5:B14">$H$4+(H$7*C5/100)</f>
        <v>139.4</v>
      </c>
      <c r="C5" s="1">
        <v>70</v>
      </c>
      <c r="D5">
        <v>90</v>
      </c>
      <c r="E5">
        <v>10</v>
      </c>
      <c r="G5" t="s">
        <v>13</v>
      </c>
      <c r="H5" s="17">
        <f>Index!$D$8</f>
        <v>182</v>
      </c>
    </row>
    <row r="6" spans="1:5" ht="12.75">
      <c r="A6">
        <v>5</v>
      </c>
      <c r="B6" s="2">
        <f t="shared" si="0"/>
        <v>146.5</v>
      </c>
      <c r="C6" s="1">
        <v>75</v>
      </c>
      <c r="D6">
        <v>90</v>
      </c>
      <c r="E6">
        <f aca="true" t="shared" si="1" ref="E6:E15">E5+A6</f>
        <v>15</v>
      </c>
    </row>
    <row r="7" spans="1:8" ht="12.75">
      <c r="A7">
        <v>5</v>
      </c>
      <c r="B7" s="2">
        <f t="shared" si="0"/>
        <v>153.6</v>
      </c>
      <c r="C7" s="1">
        <v>80</v>
      </c>
      <c r="D7">
        <v>95</v>
      </c>
      <c r="E7">
        <f t="shared" si="1"/>
        <v>20</v>
      </c>
      <c r="G7" t="s">
        <v>15</v>
      </c>
      <c r="H7">
        <f>H5-H4</f>
        <v>142</v>
      </c>
    </row>
    <row r="8" spans="1:5" ht="12.75">
      <c r="A8">
        <v>5</v>
      </c>
      <c r="B8" s="2">
        <f t="shared" si="0"/>
        <v>160.7</v>
      </c>
      <c r="C8" s="1">
        <v>85</v>
      </c>
      <c r="D8">
        <v>100</v>
      </c>
      <c r="E8">
        <f t="shared" si="1"/>
        <v>25</v>
      </c>
    </row>
    <row r="9" spans="1:5" ht="12.75">
      <c r="A9">
        <v>5</v>
      </c>
      <c r="B9" s="2">
        <f t="shared" si="0"/>
        <v>167.8</v>
      </c>
      <c r="C9" s="1">
        <v>90</v>
      </c>
      <c r="D9">
        <v>105</v>
      </c>
      <c r="E9">
        <f t="shared" si="1"/>
        <v>30</v>
      </c>
    </row>
    <row r="10" spans="1:5" ht="12.75">
      <c r="A10">
        <v>10</v>
      </c>
      <c r="B10" s="2">
        <f t="shared" si="0"/>
        <v>146.5</v>
      </c>
      <c r="C10" s="1">
        <v>75</v>
      </c>
      <c r="D10">
        <v>90</v>
      </c>
      <c r="E10">
        <f t="shared" si="1"/>
        <v>40</v>
      </c>
    </row>
    <row r="11" spans="1:5" ht="12.75">
      <c r="A11">
        <v>5</v>
      </c>
      <c r="B11" s="2">
        <f t="shared" si="0"/>
        <v>153.6</v>
      </c>
      <c r="C11" s="1">
        <v>80</v>
      </c>
      <c r="D11">
        <v>100</v>
      </c>
      <c r="E11">
        <f t="shared" si="1"/>
        <v>45</v>
      </c>
    </row>
    <row r="12" spans="1:5" ht="12.75">
      <c r="A12">
        <v>5</v>
      </c>
      <c r="B12" s="2">
        <f t="shared" si="0"/>
        <v>160.7</v>
      </c>
      <c r="C12" s="1">
        <v>85</v>
      </c>
      <c r="D12">
        <v>105</v>
      </c>
      <c r="E12">
        <f t="shared" si="1"/>
        <v>50</v>
      </c>
    </row>
    <row r="13" spans="1:5" ht="12.75">
      <c r="A13">
        <v>5</v>
      </c>
      <c r="B13" s="2">
        <f t="shared" si="0"/>
        <v>167.8</v>
      </c>
      <c r="C13" s="1">
        <v>90</v>
      </c>
      <c r="D13">
        <v>110</v>
      </c>
      <c r="E13">
        <f t="shared" si="1"/>
        <v>55</v>
      </c>
    </row>
    <row r="14" spans="1:5" ht="12.75">
      <c r="A14">
        <v>5</v>
      </c>
      <c r="B14" s="2">
        <f t="shared" si="0"/>
        <v>174.9</v>
      </c>
      <c r="C14" s="1">
        <v>95</v>
      </c>
      <c r="D14">
        <v>115</v>
      </c>
      <c r="E14">
        <f t="shared" si="1"/>
        <v>60</v>
      </c>
    </row>
    <row r="15" spans="1:5" ht="12.75">
      <c r="A15">
        <v>10</v>
      </c>
      <c r="B15" s="1" t="s">
        <v>5</v>
      </c>
      <c r="C15" s="1" t="s">
        <v>6</v>
      </c>
      <c r="D15">
        <v>80</v>
      </c>
      <c r="E15">
        <f t="shared" si="1"/>
        <v>70</v>
      </c>
    </row>
    <row r="17" ht="12.75">
      <c r="A17" t="s">
        <v>7</v>
      </c>
    </row>
    <row r="18" ht="12.75">
      <c r="A18" t="s">
        <v>9</v>
      </c>
    </row>
    <row r="19" ht="12.75">
      <c r="A19" t="s">
        <v>39</v>
      </c>
    </row>
    <row r="20" ht="12.75">
      <c r="A20" t="s">
        <v>40</v>
      </c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5" sqref="H5"/>
    </sheetView>
  </sheetViews>
  <sheetFormatPr defaultColWidth="9.140625" defaultRowHeight="12.75"/>
  <cols>
    <col min="2" max="2" width="9.57421875" style="0" customWidth="1"/>
    <col min="5" max="5" width="9.7109375" style="0" customWidth="1"/>
  </cols>
  <sheetData>
    <row r="1" spans="1:7" ht="12.75">
      <c r="A1" t="s">
        <v>97</v>
      </c>
      <c r="E1" s="23" t="s">
        <v>111</v>
      </c>
      <c r="F1" s="22"/>
      <c r="G1" s="22"/>
    </row>
    <row r="2" ht="12.75">
      <c r="A2" t="s">
        <v>90</v>
      </c>
    </row>
    <row r="3" ht="12.75">
      <c r="A3" t="s">
        <v>95</v>
      </c>
    </row>
    <row r="4" ht="12.75">
      <c r="G4" s="3"/>
    </row>
    <row r="5" spans="1:8" ht="12.75">
      <c r="A5" t="s">
        <v>0</v>
      </c>
      <c r="B5" t="s">
        <v>4</v>
      </c>
      <c r="C5" t="s">
        <v>3</v>
      </c>
      <c r="D5" t="s">
        <v>2</v>
      </c>
      <c r="G5" t="s">
        <v>14</v>
      </c>
      <c r="H5" s="17">
        <f>Index!$D$7</f>
        <v>40</v>
      </c>
    </row>
    <row r="6" spans="7:8" ht="12.75">
      <c r="G6" t="s">
        <v>13</v>
      </c>
      <c r="H6" s="17">
        <f>Index!$D$8</f>
        <v>182</v>
      </c>
    </row>
    <row r="7" spans="1:4" ht="12.75">
      <c r="A7">
        <v>10</v>
      </c>
      <c r="B7" s="2">
        <f aca="true" t="shared" si="0" ref="B7:B17">$H$5+(H$8*C7/100)</f>
        <v>139.4</v>
      </c>
      <c r="C7" s="1">
        <v>70</v>
      </c>
      <c r="D7">
        <f>A7</f>
        <v>10</v>
      </c>
    </row>
    <row r="8" spans="1:8" ht="12.75">
      <c r="A8">
        <v>5</v>
      </c>
      <c r="B8" s="2">
        <f t="shared" si="0"/>
        <v>146.5</v>
      </c>
      <c r="C8" s="1">
        <v>75</v>
      </c>
      <c r="D8">
        <f>D7+A8</f>
        <v>15</v>
      </c>
      <c r="G8" t="s">
        <v>15</v>
      </c>
      <c r="H8">
        <f>H6-H5</f>
        <v>142</v>
      </c>
    </row>
    <row r="9" spans="1:5" ht="12.75">
      <c r="A9">
        <v>1</v>
      </c>
      <c r="B9" s="2">
        <f t="shared" si="0"/>
        <v>139.4</v>
      </c>
      <c r="C9" s="1">
        <v>70</v>
      </c>
      <c r="D9">
        <f aca="true" t="shared" si="1" ref="D9:D15">D8+A9</f>
        <v>16</v>
      </c>
      <c r="E9" t="s">
        <v>91</v>
      </c>
    </row>
    <row r="10" spans="1:6" ht="12.75">
      <c r="A10">
        <v>1</v>
      </c>
      <c r="B10" s="2">
        <f t="shared" si="0"/>
        <v>139.4</v>
      </c>
      <c r="C10" s="1">
        <v>70</v>
      </c>
      <c r="D10">
        <f t="shared" si="1"/>
        <v>17</v>
      </c>
      <c r="E10" t="s">
        <v>92</v>
      </c>
      <c r="F10" t="s">
        <v>94</v>
      </c>
    </row>
    <row r="11" spans="1:5" ht="12.75">
      <c r="A11">
        <v>3</v>
      </c>
      <c r="B11" s="2">
        <f t="shared" si="0"/>
        <v>139.4</v>
      </c>
      <c r="C11" s="1">
        <v>70</v>
      </c>
      <c r="D11">
        <f t="shared" si="1"/>
        <v>20</v>
      </c>
      <c r="E11" t="s">
        <v>93</v>
      </c>
    </row>
    <row r="12" spans="1:5" ht="12.75">
      <c r="A12">
        <v>1</v>
      </c>
      <c r="B12" s="2">
        <f t="shared" si="0"/>
        <v>146.5</v>
      </c>
      <c r="C12" s="1">
        <v>75</v>
      </c>
      <c r="D12">
        <v>41</v>
      </c>
      <c r="E12" t="s">
        <v>91</v>
      </c>
    </row>
    <row r="13" spans="1:6" ht="12.75">
      <c r="A13">
        <v>1</v>
      </c>
      <c r="B13" s="2">
        <f t="shared" si="0"/>
        <v>146.5</v>
      </c>
      <c r="C13" s="1">
        <v>75</v>
      </c>
      <c r="D13">
        <f t="shared" si="1"/>
        <v>42</v>
      </c>
      <c r="E13" t="s">
        <v>92</v>
      </c>
      <c r="F13" t="s">
        <v>94</v>
      </c>
    </row>
    <row r="14" spans="1:5" ht="12.75">
      <c r="A14">
        <v>3</v>
      </c>
      <c r="B14" s="2">
        <f t="shared" si="0"/>
        <v>146.5</v>
      </c>
      <c r="C14" s="1">
        <v>75</v>
      </c>
      <c r="D14">
        <f t="shared" si="1"/>
        <v>45</v>
      </c>
      <c r="E14" t="s">
        <v>93</v>
      </c>
    </row>
    <row r="15" spans="1:5" ht="12.75">
      <c r="A15">
        <v>1</v>
      </c>
      <c r="B15" s="2">
        <f t="shared" si="0"/>
        <v>153.6</v>
      </c>
      <c r="C15" s="1">
        <v>80</v>
      </c>
      <c r="D15">
        <f t="shared" si="1"/>
        <v>46</v>
      </c>
      <c r="E15" t="s">
        <v>91</v>
      </c>
    </row>
    <row r="16" spans="1:5" ht="12.75">
      <c r="A16">
        <v>1</v>
      </c>
      <c r="B16" s="2">
        <f t="shared" si="0"/>
        <v>153.6</v>
      </c>
      <c r="C16" s="1">
        <v>80</v>
      </c>
      <c r="D16">
        <f>D15+A16</f>
        <v>47</v>
      </c>
      <c r="E16" t="s">
        <v>92</v>
      </c>
    </row>
    <row r="17" spans="1:5" ht="12.75">
      <c r="A17">
        <v>3</v>
      </c>
      <c r="B17" s="2">
        <f t="shared" si="0"/>
        <v>153.6</v>
      </c>
      <c r="C17" s="1">
        <v>80</v>
      </c>
      <c r="D17">
        <f>D16+A17</f>
        <v>50</v>
      </c>
      <c r="E17" t="s">
        <v>93</v>
      </c>
    </row>
    <row r="18" spans="1:4" ht="12.75">
      <c r="A18">
        <v>10</v>
      </c>
      <c r="B18" s="1" t="s">
        <v>16</v>
      </c>
      <c r="C18" s="1" t="s">
        <v>17</v>
      </c>
      <c r="D18">
        <f>D17+A18</f>
        <v>60</v>
      </c>
    </row>
    <row r="20" ht="12.75">
      <c r="A20" t="s">
        <v>18</v>
      </c>
    </row>
    <row r="21" ht="12.75">
      <c r="A21" t="s">
        <v>96</v>
      </c>
    </row>
  </sheetData>
  <mergeCells count="1">
    <mergeCell ref="E1:G1"/>
  </mergeCells>
  <hyperlinks>
    <hyperlink ref="E1" location="Index!c6" display="Index!c6"/>
  </hyperlinks>
  <printOptions/>
  <pageMargins left="0.64" right="0.55" top="1" bottom="1" header="0.5" footer="0.5"/>
  <pageSetup horizontalDpi="600" verticalDpi="600" orientation="landscape" paperSize="9" scale="1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1" sqref="F1:H2"/>
    </sheetView>
  </sheetViews>
  <sheetFormatPr defaultColWidth="9.140625" defaultRowHeight="12.75"/>
  <sheetData>
    <row r="1" spans="1:8" ht="12.75">
      <c r="A1" t="s">
        <v>42</v>
      </c>
      <c r="F1" s="23" t="s">
        <v>111</v>
      </c>
      <c r="G1" s="23"/>
      <c r="H1" s="23"/>
    </row>
    <row r="2" ht="12.75">
      <c r="A2" t="s">
        <v>43</v>
      </c>
    </row>
    <row r="3" spans="3:5" ht="12.75">
      <c r="C3" s="23"/>
      <c r="D3" s="22"/>
      <c r="E3" s="22"/>
    </row>
    <row r="4" spans="1:7" ht="12.75">
      <c r="A4" t="s">
        <v>0</v>
      </c>
      <c r="B4" t="s">
        <v>4</v>
      </c>
      <c r="C4" t="s">
        <v>3</v>
      </c>
      <c r="D4" t="s">
        <v>1</v>
      </c>
      <c r="E4" t="s">
        <v>2</v>
      </c>
      <c r="G4" s="3"/>
    </row>
    <row r="5" spans="7:8" ht="12.75">
      <c r="G5" t="s">
        <v>14</v>
      </c>
      <c r="H5" s="17">
        <f>Index!$D$7</f>
        <v>40</v>
      </c>
    </row>
    <row r="6" spans="1:8" ht="12.75">
      <c r="A6">
        <v>10</v>
      </c>
      <c r="B6" s="2">
        <f aca="true" t="shared" si="0" ref="B6:B11">$H$5+($H$8*C6/100)</f>
        <v>139.4</v>
      </c>
      <c r="C6" s="1">
        <v>70</v>
      </c>
      <c r="D6">
        <v>90</v>
      </c>
      <c r="E6">
        <v>10</v>
      </c>
      <c r="G6" t="s">
        <v>13</v>
      </c>
      <c r="H6" s="17">
        <f>Index!$D$8</f>
        <v>182</v>
      </c>
    </row>
    <row r="7" spans="1:5" ht="12.75">
      <c r="A7">
        <v>5</v>
      </c>
      <c r="B7" s="2">
        <f t="shared" si="0"/>
        <v>146.5</v>
      </c>
      <c r="C7" s="1">
        <v>75</v>
      </c>
      <c r="D7">
        <v>100</v>
      </c>
      <c r="E7">
        <f aca="true" t="shared" si="1" ref="E7:E17">E6+A7</f>
        <v>15</v>
      </c>
    </row>
    <row r="8" spans="1:8" ht="12.75">
      <c r="A8">
        <v>5</v>
      </c>
      <c r="B8" s="2">
        <f t="shared" si="0"/>
        <v>153.6</v>
      </c>
      <c r="C8" s="1">
        <v>80</v>
      </c>
      <c r="D8">
        <v>110</v>
      </c>
      <c r="E8">
        <f t="shared" si="1"/>
        <v>20</v>
      </c>
      <c r="G8" t="s">
        <v>15</v>
      </c>
      <c r="H8">
        <f>H6-H5</f>
        <v>142</v>
      </c>
    </row>
    <row r="9" spans="1:5" ht="12.75">
      <c r="A9">
        <v>5</v>
      </c>
      <c r="B9" s="2">
        <f t="shared" si="0"/>
        <v>153.6</v>
      </c>
      <c r="C9" s="1">
        <v>80</v>
      </c>
      <c r="D9">
        <v>100</v>
      </c>
      <c r="E9">
        <f t="shared" si="1"/>
        <v>25</v>
      </c>
    </row>
    <row r="10" spans="1:5" ht="12.75">
      <c r="A10">
        <v>5</v>
      </c>
      <c r="B10" s="2">
        <f t="shared" si="0"/>
        <v>153.6</v>
      </c>
      <c r="C10" s="1">
        <v>80</v>
      </c>
      <c r="D10">
        <v>90</v>
      </c>
      <c r="E10">
        <f t="shared" si="1"/>
        <v>30</v>
      </c>
    </row>
    <row r="11" spans="1:5" ht="12.75">
      <c r="A11">
        <v>10</v>
      </c>
      <c r="B11" s="2">
        <f t="shared" si="0"/>
        <v>153.6</v>
      </c>
      <c r="C11" s="1">
        <v>80</v>
      </c>
      <c r="D11">
        <v>80</v>
      </c>
      <c r="E11">
        <f t="shared" si="1"/>
        <v>40</v>
      </c>
    </row>
    <row r="12" spans="1:5" ht="12.75">
      <c r="A12">
        <v>5</v>
      </c>
      <c r="B12" s="2"/>
      <c r="C12" s="1" t="s">
        <v>41</v>
      </c>
      <c r="D12">
        <v>90</v>
      </c>
      <c r="E12">
        <f t="shared" si="1"/>
        <v>45</v>
      </c>
    </row>
    <row r="13" spans="1:5" ht="12.75">
      <c r="A13">
        <v>10</v>
      </c>
      <c r="B13" s="2">
        <f>$H$5+($H$8*C13/100)</f>
        <v>153.6</v>
      </c>
      <c r="C13" s="1">
        <v>80</v>
      </c>
      <c r="D13">
        <v>90</v>
      </c>
      <c r="E13">
        <f t="shared" si="1"/>
        <v>55</v>
      </c>
    </row>
    <row r="14" spans="1:5" ht="12.75">
      <c r="A14">
        <v>5</v>
      </c>
      <c r="B14" s="2"/>
      <c r="C14" s="1" t="s">
        <v>41</v>
      </c>
      <c r="D14">
        <v>100</v>
      </c>
      <c r="E14">
        <f t="shared" si="1"/>
        <v>60</v>
      </c>
    </row>
    <row r="15" spans="1:5" ht="12.75">
      <c r="A15">
        <v>10</v>
      </c>
      <c r="B15" s="2">
        <f>$H$5+($H$8*C15/100)</f>
        <v>153.6</v>
      </c>
      <c r="C15" s="1">
        <v>80</v>
      </c>
      <c r="D15">
        <v>100</v>
      </c>
      <c r="E15">
        <f t="shared" si="1"/>
        <v>70</v>
      </c>
    </row>
    <row r="16" spans="1:5" ht="12.75">
      <c r="A16">
        <v>5</v>
      </c>
      <c r="B16" s="2"/>
      <c r="C16" s="1" t="s">
        <v>41</v>
      </c>
      <c r="D16">
        <v>110</v>
      </c>
      <c r="E16">
        <f t="shared" si="1"/>
        <v>75</v>
      </c>
    </row>
    <row r="17" spans="1:5" ht="12.75">
      <c r="A17">
        <v>10</v>
      </c>
      <c r="B17" s="1" t="s">
        <v>5</v>
      </c>
      <c r="C17" s="1" t="s">
        <v>6</v>
      </c>
      <c r="D17">
        <v>80</v>
      </c>
      <c r="E17">
        <f t="shared" si="1"/>
        <v>85</v>
      </c>
    </row>
    <row r="19" ht="12.75">
      <c r="A19" t="s">
        <v>39</v>
      </c>
    </row>
    <row r="20" ht="12.75">
      <c r="A20" t="s">
        <v>40</v>
      </c>
    </row>
  </sheetData>
  <mergeCells count="2">
    <mergeCell ref="C3:E3"/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10" sqref="G10"/>
    </sheetView>
  </sheetViews>
  <sheetFormatPr defaultColWidth="9.140625" defaultRowHeight="12.75"/>
  <cols>
    <col min="2" max="2" width="12.140625" style="0" customWidth="1"/>
    <col min="4" max="4" width="9.57421875" style="0" customWidth="1"/>
    <col min="5" max="5" width="10.7109375" style="0" customWidth="1"/>
  </cols>
  <sheetData>
    <row r="1" spans="1:7" ht="12.75">
      <c r="A1" t="s">
        <v>113</v>
      </c>
      <c r="F1" s="22" t="s">
        <v>108</v>
      </c>
      <c r="G1" s="22"/>
    </row>
    <row r="3" spans="1:9" ht="12.75">
      <c r="A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</row>
    <row r="4" spans="1:7" ht="12.75">
      <c r="A4" s="12">
        <v>37559</v>
      </c>
      <c r="B4" s="12" t="s">
        <v>75</v>
      </c>
      <c r="E4" s="21" t="s">
        <v>76</v>
      </c>
      <c r="F4" s="21"/>
      <c r="G4" s="21"/>
    </row>
    <row r="5" spans="1:5" ht="12.75">
      <c r="A5" s="12">
        <v>37566</v>
      </c>
      <c r="B5" s="12" t="s">
        <v>70</v>
      </c>
      <c r="E5" s="11" t="s">
        <v>72</v>
      </c>
    </row>
    <row r="6" spans="1:5" ht="12.75">
      <c r="A6" s="12">
        <v>37573</v>
      </c>
      <c r="B6" s="12" t="s">
        <v>1</v>
      </c>
      <c r="E6" s="11" t="s">
        <v>72</v>
      </c>
    </row>
    <row r="7" spans="1:5" ht="12.75">
      <c r="A7" s="12">
        <v>37580</v>
      </c>
      <c r="B7" s="12" t="s">
        <v>114</v>
      </c>
      <c r="E7" s="11" t="s">
        <v>72</v>
      </c>
    </row>
    <row r="8" spans="1:5" ht="12.75">
      <c r="A8" s="12">
        <v>37587</v>
      </c>
      <c r="B8" s="12" t="s">
        <v>70</v>
      </c>
      <c r="E8" s="11" t="s">
        <v>84</v>
      </c>
    </row>
    <row r="9" spans="1:5" ht="12.75">
      <c r="A9" s="12">
        <v>37594</v>
      </c>
      <c r="B9" s="12" t="s">
        <v>1</v>
      </c>
      <c r="E9" s="11" t="s">
        <v>72</v>
      </c>
    </row>
    <row r="10" spans="1:5" ht="12.75">
      <c r="A10" s="12">
        <v>37601</v>
      </c>
      <c r="B10" s="12" t="s">
        <v>1</v>
      </c>
      <c r="E10" s="11" t="s">
        <v>84</v>
      </c>
    </row>
    <row r="11" spans="1:5" ht="12.75">
      <c r="A11" s="12">
        <v>37608</v>
      </c>
      <c r="B11" s="12" t="s">
        <v>70</v>
      </c>
      <c r="E11" s="11" t="s">
        <v>84</v>
      </c>
    </row>
    <row r="12" spans="1:5" ht="12.75">
      <c r="A12" s="12">
        <v>37264</v>
      </c>
      <c r="B12" s="12" t="s">
        <v>70</v>
      </c>
      <c r="E12" s="11" t="s">
        <v>85</v>
      </c>
    </row>
    <row r="13" spans="1:5" ht="12.75">
      <c r="A13" s="12">
        <v>37271</v>
      </c>
      <c r="B13" s="12" t="s">
        <v>1</v>
      </c>
      <c r="E13" s="11" t="s">
        <v>84</v>
      </c>
    </row>
    <row r="14" spans="1:5" ht="12.75">
      <c r="A14" s="12">
        <v>37278</v>
      </c>
      <c r="B14" s="12" t="s">
        <v>1</v>
      </c>
      <c r="E14" s="11" t="s">
        <v>72</v>
      </c>
    </row>
    <row r="15" spans="1:5" ht="12.75">
      <c r="A15" s="12">
        <v>37285</v>
      </c>
      <c r="B15" s="12" t="s">
        <v>70</v>
      </c>
      <c r="E15" s="11" t="s">
        <v>72</v>
      </c>
    </row>
    <row r="16" spans="1:5" ht="12.75">
      <c r="A16" s="12">
        <v>37292</v>
      </c>
      <c r="B16" s="12" t="s">
        <v>71</v>
      </c>
      <c r="E16" s="11" t="s">
        <v>72</v>
      </c>
    </row>
    <row r="17" spans="1:5" ht="12.75">
      <c r="A17" s="12">
        <v>37299</v>
      </c>
      <c r="B17" s="12" t="s">
        <v>114</v>
      </c>
      <c r="E17" s="11" t="s">
        <v>72</v>
      </c>
    </row>
    <row r="18" spans="1:5" ht="12.75">
      <c r="A18" s="12">
        <v>37306</v>
      </c>
      <c r="B18" s="12" t="s">
        <v>70</v>
      </c>
      <c r="E18" s="11" t="s">
        <v>84</v>
      </c>
    </row>
    <row r="19" spans="1:5" ht="12.75">
      <c r="A19" s="12">
        <v>37313</v>
      </c>
      <c r="B19" s="12" t="s">
        <v>1</v>
      </c>
      <c r="E19" s="11" t="s">
        <v>84</v>
      </c>
    </row>
    <row r="20" spans="1:5" ht="12.75">
      <c r="A20" s="12">
        <v>37320</v>
      </c>
      <c r="B20" s="12" t="s">
        <v>71</v>
      </c>
      <c r="E20" s="15" t="s">
        <v>84</v>
      </c>
    </row>
    <row r="21" spans="1:5" ht="12.75">
      <c r="A21" s="12">
        <v>37327</v>
      </c>
      <c r="B21" s="12" t="s">
        <v>70</v>
      </c>
      <c r="E21" s="11" t="s">
        <v>85</v>
      </c>
    </row>
    <row r="22" spans="1:5" ht="12.75">
      <c r="A22" s="12">
        <v>37334</v>
      </c>
      <c r="B22" s="12" t="s">
        <v>71</v>
      </c>
      <c r="E22" s="11" t="s">
        <v>73</v>
      </c>
    </row>
    <row r="23" spans="1:5" ht="12.75">
      <c r="A23" s="12">
        <v>37341</v>
      </c>
      <c r="B23" s="12" t="s">
        <v>114</v>
      </c>
      <c r="E23" s="11" t="s">
        <v>72</v>
      </c>
    </row>
    <row r="24" spans="1:5" ht="12.75">
      <c r="A24" s="12">
        <v>37348</v>
      </c>
      <c r="B24" s="12" t="s">
        <v>74</v>
      </c>
      <c r="E24" s="11" t="s">
        <v>72</v>
      </c>
    </row>
  </sheetData>
  <mergeCells count="2">
    <mergeCell ref="F1:G1"/>
    <mergeCell ref="E4:G4"/>
  </mergeCells>
  <hyperlinks>
    <hyperlink ref="F1" location="Index!A1" display="Index!A1"/>
    <hyperlink ref="E4" location="Test!G9" display="Test!G9"/>
    <hyperlink ref="E5" location="'Conditioning 1'!g5" display="'Conditioning 1'!g5"/>
    <hyperlink ref="E6" location="'Cadence 1'!H4" display="'Cadence 1'!H4"/>
    <hyperlink ref="E7" location="Pedaling!H5" display="Pedaling!H5"/>
    <hyperlink ref="E8" location="'Condition 2'!g6" display="'Condition 2'!g6"/>
    <hyperlink ref="E9" location="'Cadence 1'!H4" display="'Cadence 1'!H4"/>
    <hyperlink ref="E10" location="'Cadence 2'!H4" display="'Cadence 2'!H4"/>
    <hyperlink ref="E11" location="'Condition 2'!g6" display="'Condition 2'!g6"/>
    <hyperlink ref="E12" location="'Condition 3'!G6" display="'Condition 3'!G6"/>
    <hyperlink ref="E13" location="'Cadence 2'!H4" display="'Cadence 2'!H4"/>
    <hyperlink ref="E14" location="'Cadence 1'!H4" display="'Cadence 1'!H4"/>
    <hyperlink ref="E16" location="'Power 1'!G5" display="'Power 1'!G5"/>
    <hyperlink ref="E20" location="'Power 2'!G4" display="'Power 2'!G4"/>
    <hyperlink ref="E22" location="'Power 3'!G4" display="'Power 3'!G4"/>
    <hyperlink ref="E17" location="Pedaling!H5" display="Pedaling!H5"/>
    <hyperlink ref="E23" location="Pedaling!H5" display="Pedaling!H5"/>
    <hyperlink ref="E24" location="Speed!H5" display="Speed!H5"/>
    <hyperlink ref="E15" location="'Conditioning 1'!g5" display="'Conditioning 1'!g5"/>
    <hyperlink ref="E18" location="'Condition 2'!g6" display="'Condition 2'!g6"/>
    <hyperlink ref="E19" location="'Cadence 2'!H4" display="'Cadence 2'!H4"/>
    <hyperlink ref="E21" location="'Condition 3'!G6" display="'Condition 3'!G6"/>
    <hyperlink ref="E4:G4" location="'Max Test'!G9" display="Maximum Heart Rate Tes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9" sqref="G9"/>
    </sheetView>
  </sheetViews>
  <sheetFormatPr defaultColWidth="9.140625" defaultRowHeight="12.75"/>
  <sheetData>
    <row r="1" spans="2:7" ht="12.75">
      <c r="B1" t="s">
        <v>28</v>
      </c>
      <c r="E1" s="23" t="s">
        <v>111</v>
      </c>
      <c r="F1" s="22"/>
      <c r="G1" s="22"/>
    </row>
    <row r="3" ht="12.75">
      <c r="A3" t="s">
        <v>29</v>
      </c>
    </row>
    <row r="4" ht="12.75">
      <c r="A4" t="s">
        <v>30</v>
      </c>
    </row>
    <row r="5" ht="12.75">
      <c r="A5" t="s">
        <v>37</v>
      </c>
    </row>
    <row r="6" ht="12.75">
      <c r="A6" t="s">
        <v>31</v>
      </c>
    </row>
    <row r="8" spans="1:6" ht="12.75">
      <c r="A8" t="s">
        <v>24</v>
      </c>
      <c r="F8" s="3"/>
    </row>
    <row r="9" spans="6:7" ht="12.75">
      <c r="F9" t="s">
        <v>14</v>
      </c>
      <c r="G9" s="17">
        <f>Index!$D$7</f>
        <v>40</v>
      </c>
    </row>
    <row r="10" spans="1:7" ht="12.75">
      <c r="A10" t="s">
        <v>0</v>
      </c>
      <c r="B10" t="s">
        <v>4</v>
      </c>
      <c r="C10" t="s">
        <v>3</v>
      </c>
      <c r="D10" t="s">
        <v>2</v>
      </c>
      <c r="F10" t="s">
        <v>13</v>
      </c>
      <c r="G10" s="17">
        <f>Index!$D$8</f>
        <v>182</v>
      </c>
    </row>
    <row r="11" spans="1:4" ht="12.75">
      <c r="A11">
        <v>10</v>
      </c>
      <c r="B11" s="2">
        <f>$G$9+(G$12*C11/100)</f>
        <v>139.4</v>
      </c>
      <c r="C11" s="1">
        <v>70</v>
      </c>
      <c r="D11">
        <v>10</v>
      </c>
    </row>
    <row r="12" spans="1:7" ht="12.75">
      <c r="A12">
        <v>5</v>
      </c>
      <c r="B12" s="2">
        <f aca="true" t="shared" si="0" ref="B12:B19">$G$9+(G$12*C12/100)</f>
        <v>153.6</v>
      </c>
      <c r="C12" s="1">
        <v>80</v>
      </c>
      <c r="D12">
        <f aca="true" t="shared" si="1" ref="D12:D20">D11+A12</f>
        <v>15</v>
      </c>
      <c r="F12" t="s">
        <v>15</v>
      </c>
      <c r="G12">
        <f>G10-G9</f>
        <v>142</v>
      </c>
    </row>
    <row r="13" spans="1:4" ht="12.75">
      <c r="A13">
        <v>5</v>
      </c>
      <c r="B13" s="2">
        <f t="shared" si="0"/>
        <v>160.7</v>
      </c>
      <c r="C13" s="1">
        <v>85</v>
      </c>
      <c r="D13">
        <f t="shared" si="1"/>
        <v>20</v>
      </c>
    </row>
    <row r="14" spans="1:4" ht="12.75">
      <c r="A14">
        <v>5</v>
      </c>
      <c r="B14" s="2">
        <f t="shared" si="0"/>
        <v>167.8</v>
      </c>
      <c r="C14" s="1">
        <v>90</v>
      </c>
      <c r="D14">
        <f t="shared" si="1"/>
        <v>25</v>
      </c>
    </row>
    <row r="15" spans="1:4" ht="12.75">
      <c r="A15">
        <v>5</v>
      </c>
      <c r="B15" s="2">
        <f t="shared" si="0"/>
        <v>160.7</v>
      </c>
      <c r="C15" s="1">
        <v>85</v>
      </c>
      <c r="D15">
        <f t="shared" si="1"/>
        <v>30</v>
      </c>
    </row>
    <row r="16" spans="1:4" ht="12.75">
      <c r="A16">
        <v>5</v>
      </c>
      <c r="B16" s="2">
        <f t="shared" si="0"/>
        <v>167.8</v>
      </c>
      <c r="C16" s="1">
        <v>90</v>
      </c>
      <c r="D16">
        <f t="shared" si="1"/>
        <v>35</v>
      </c>
    </row>
    <row r="17" spans="1:4" ht="12.75">
      <c r="A17">
        <v>5</v>
      </c>
      <c r="B17" s="2">
        <f t="shared" si="0"/>
        <v>174.9</v>
      </c>
      <c r="C17" s="1">
        <v>95</v>
      </c>
      <c r="D17">
        <f t="shared" si="1"/>
        <v>40</v>
      </c>
    </row>
    <row r="18" spans="1:4" ht="12.75">
      <c r="A18">
        <v>1</v>
      </c>
      <c r="B18" s="2" t="s">
        <v>32</v>
      </c>
      <c r="C18" s="1" t="s">
        <v>33</v>
      </c>
      <c r="D18">
        <f t="shared" si="1"/>
        <v>41</v>
      </c>
    </row>
    <row r="19" spans="1:4" ht="12.75">
      <c r="A19">
        <v>5</v>
      </c>
      <c r="B19" s="2">
        <f t="shared" si="0"/>
        <v>139.4</v>
      </c>
      <c r="C19" s="1">
        <v>70</v>
      </c>
      <c r="D19">
        <f t="shared" si="1"/>
        <v>46</v>
      </c>
    </row>
    <row r="20" spans="1:4" ht="12.75">
      <c r="A20">
        <v>10</v>
      </c>
      <c r="B20" s="2" t="s">
        <v>21</v>
      </c>
      <c r="C20" s="1" t="s">
        <v>6</v>
      </c>
      <c r="D20">
        <f t="shared" si="1"/>
        <v>56</v>
      </c>
    </row>
    <row r="21" spans="2:3" ht="12.75">
      <c r="B21" s="1"/>
      <c r="C21" s="1"/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</sheetData>
  <mergeCells count="1">
    <mergeCell ref="E1:G1"/>
  </mergeCells>
  <hyperlinks>
    <hyperlink ref="E1" location="Index!c6" display="Index!c6"/>
  </hyperlinks>
  <printOptions/>
  <pageMargins left="0.75" right="0.75" top="0.27" bottom="0.34" header="0.18" footer="0.26"/>
  <pageSetup horizontalDpi="600" verticalDpi="600" orientation="landscape" paperSize="9" scale="1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119</v>
      </c>
      <c r="F1" s="23" t="s">
        <v>111</v>
      </c>
      <c r="G1" s="22"/>
      <c r="H1" s="22"/>
    </row>
    <row r="2" spans="6:8" ht="12.75">
      <c r="F2" s="14"/>
      <c r="G2" s="13"/>
      <c r="H2" s="13"/>
    </row>
    <row r="3" spans="1:8" ht="12.75">
      <c r="A3" t="s">
        <v>132</v>
      </c>
      <c r="F3" s="14"/>
      <c r="G3" s="13"/>
      <c r="H3" s="13"/>
    </row>
    <row r="4" spans="1:8" ht="12.75">
      <c r="A4" t="s">
        <v>131</v>
      </c>
      <c r="F4" s="14"/>
      <c r="G4" s="13"/>
      <c r="H4" s="13"/>
    </row>
    <row r="5" ht="12.75">
      <c r="A5" t="s">
        <v>121</v>
      </c>
    </row>
    <row r="6" ht="12.75">
      <c r="A6" t="s">
        <v>122</v>
      </c>
    </row>
    <row r="7" ht="12.75">
      <c r="A7" t="s">
        <v>134</v>
      </c>
    </row>
    <row r="8" spans="6:8" ht="12.75">
      <c r="F8" s="14"/>
      <c r="G8" s="13"/>
      <c r="H8" s="13"/>
    </row>
    <row r="9" ht="12.75">
      <c r="A9" t="s">
        <v>120</v>
      </c>
    </row>
    <row r="10" ht="12.75">
      <c r="A10" t="s">
        <v>133</v>
      </c>
    </row>
    <row r="11" spans="1:6" ht="12.75">
      <c r="A11" t="s">
        <v>123</v>
      </c>
      <c r="F11" s="3"/>
    </row>
    <row r="12" spans="1:6" ht="12.75">
      <c r="A12" t="s">
        <v>124</v>
      </c>
      <c r="F12" s="3"/>
    </row>
    <row r="13" spans="1:6" ht="12.75">
      <c r="A13" t="s">
        <v>125</v>
      </c>
      <c r="F13" s="3"/>
    </row>
    <row r="14" spans="1:6" ht="12.75">
      <c r="A14" t="s">
        <v>126</v>
      </c>
      <c r="F14" s="3"/>
    </row>
    <row r="15" spans="1:6" ht="12.75">
      <c r="A15" t="s">
        <v>127</v>
      </c>
      <c r="F15" s="3"/>
    </row>
    <row r="16" ht="12.75">
      <c r="G16" s="17"/>
    </row>
    <row r="17" spans="1:7" ht="12.75">
      <c r="A17" t="s">
        <v>129</v>
      </c>
      <c r="G17" s="17"/>
    </row>
    <row r="18" spans="1:3" ht="12.75">
      <c r="A18" t="s">
        <v>130</v>
      </c>
      <c r="B18" s="2"/>
      <c r="C18" s="1"/>
    </row>
    <row r="19" spans="1:3" ht="12.75">
      <c r="A19" t="s">
        <v>128</v>
      </c>
      <c r="B19" s="2"/>
      <c r="C19" s="1"/>
    </row>
    <row r="20" spans="2:3" ht="12.75">
      <c r="B20" s="2"/>
      <c r="C20" s="1"/>
    </row>
    <row r="21" spans="2:3" ht="12.75">
      <c r="B21" s="2"/>
      <c r="C21" s="1"/>
    </row>
    <row r="22" spans="2:3" ht="12.75">
      <c r="B22" s="2"/>
      <c r="C22" s="1"/>
    </row>
    <row r="23" spans="2:3" ht="12.75">
      <c r="B23" s="2"/>
      <c r="C23" s="1"/>
    </row>
    <row r="24" spans="2:3" ht="12.75">
      <c r="B24" s="2"/>
      <c r="C24" s="1"/>
    </row>
    <row r="25" spans="2:3" ht="12.75">
      <c r="B25" s="2"/>
      <c r="C25" s="1"/>
    </row>
    <row r="26" spans="2:3" ht="12.75">
      <c r="B26" s="2"/>
      <c r="C26" s="1"/>
    </row>
    <row r="27" spans="2:3" ht="12.75">
      <c r="B27" s="2"/>
      <c r="C27" s="1"/>
    </row>
    <row r="28" spans="2:3" ht="12.75">
      <c r="B28" s="2"/>
      <c r="C28" s="1"/>
    </row>
    <row r="29" spans="2:3" ht="12.75">
      <c r="B29" s="1"/>
      <c r="C29" s="1"/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8" sqref="B8"/>
    </sheetView>
  </sheetViews>
  <sheetFormatPr defaultColWidth="9.140625" defaultRowHeight="12.75"/>
  <sheetData>
    <row r="1" spans="1:8" ht="12.75">
      <c r="A1" t="s">
        <v>12</v>
      </c>
      <c r="F1" s="23" t="s">
        <v>111</v>
      </c>
      <c r="G1" s="22"/>
      <c r="H1" s="22"/>
    </row>
    <row r="2" ht="12.75">
      <c r="A2" t="s">
        <v>10</v>
      </c>
    </row>
    <row r="3" ht="12.75">
      <c r="A3" t="s">
        <v>11</v>
      </c>
    </row>
    <row r="4" ht="12.75">
      <c r="F4" s="3"/>
    </row>
    <row r="5" spans="1:7" ht="12.75">
      <c r="A5" t="s">
        <v>0</v>
      </c>
      <c r="B5" t="s">
        <v>4</v>
      </c>
      <c r="C5" t="s">
        <v>3</v>
      </c>
      <c r="D5" t="s">
        <v>2</v>
      </c>
      <c r="F5" t="s">
        <v>14</v>
      </c>
      <c r="G5" s="17">
        <f>Index!$D$7</f>
        <v>40</v>
      </c>
    </row>
    <row r="6" spans="6:7" ht="12.75">
      <c r="F6" t="s">
        <v>13</v>
      </c>
      <c r="G6" s="17">
        <f>Index!$D$8</f>
        <v>182</v>
      </c>
    </row>
    <row r="7" spans="1:4" ht="12.75">
      <c r="A7">
        <v>10</v>
      </c>
      <c r="B7" s="2">
        <f aca="true" t="shared" si="0" ref="B7:B17">$G$5+(G$8*C7/100)</f>
        <v>139.4</v>
      </c>
      <c r="C7" s="1">
        <v>70</v>
      </c>
      <c r="D7">
        <f>A7</f>
        <v>10</v>
      </c>
    </row>
    <row r="8" spans="1:7" ht="12.75">
      <c r="A8">
        <v>4</v>
      </c>
      <c r="B8" s="2">
        <f t="shared" si="0"/>
        <v>142.24</v>
      </c>
      <c r="C8" s="1">
        <v>72</v>
      </c>
      <c r="D8">
        <f aca="true" t="shared" si="1" ref="D8:D18">D7+A8</f>
        <v>14</v>
      </c>
      <c r="F8" t="s">
        <v>15</v>
      </c>
      <c r="G8">
        <f>G6-G5</f>
        <v>142</v>
      </c>
    </row>
    <row r="9" spans="1:4" ht="12.75">
      <c r="A9">
        <v>4</v>
      </c>
      <c r="B9" s="2">
        <f t="shared" si="0"/>
        <v>145.07999999999998</v>
      </c>
      <c r="C9" s="1">
        <v>74</v>
      </c>
      <c r="D9">
        <f t="shared" si="1"/>
        <v>18</v>
      </c>
    </row>
    <row r="10" spans="1:4" ht="12.75">
      <c r="A10">
        <v>4</v>
      </c>
      <c r="B10" s="2">
        <f t="shared" si="0"/>
        <v>147.92000000000002</v>
      </c>
      <c r="C10" s="1">
        <v>76</v>
      </c>
      <c r="D10">
        <f t="shared" si="1"/>
        <v>22</v>
      </c>
    </row>
    <row r="11" spans="1:4" ht="12.75">
      <c r="A11">
        <v>4</v>
      </c>
      <c r="B11" s="2">
        <f t="shared" si="0"/>
        <v>150.76</v>
      </c>
      <c r="C11" s="1">
        <v>78</v>
      </c>
      <c r="D11">
        <f t="shared" si="1"/>
        <v>26</v>
      </c>
    </row>
    <row r="12" spans="1:4" ht="12.75">
      <c r="A12">
        <v>4</v>
      </c>
      <c r="B12" s="2">
        <f t="shared" si="0"/>
        <v>153.6</v>
      </c>
      <c r="C12" s="1">
        <v>80</v>
      </c>
      <c r="D12">
        <f t="shared" si="1"/>
        <v>30</v>
      </c>
    </row>
    <row r="13" spans="1:4" ht="12.75">
      <c r="A13">
        <v>4</v>
      </c>
      <c r="B13" s="2">
        <f t="shared" si="0"/>
        <v>156.44</v>
      </c>
      <c r="C13" s="1">
        <v>82</v>
      </c>
      <c r="D13">
        <f t="shared" si="1"/>
        <v>34</v>
      </c>
    </row>
    <row r="14" spans="1:4" ht="12.75">
      <c r="A14">
        <v>4</v>
      </c>
      <c r="B14" s="2">
        <f t="shared" si="0"/>
        <v>159.28</v>
      </c>
      <c r="C14" s="1">
        <v>84</v>
      </c>
      <c r="D14">
        <f t="shared" si="1"/>
        <v>38</v>
      </c>
    </row>
    <row r="15" spans="1:4" ht="12.75">
      <c r="A15">
        <v>4</v>
      </c>
      <c r="B15" s="2">
        <f t="shared" si="0"/>
        <v>162.12</v>
      </c>
      <c r="C15" s="1">
        <v>86</v>
      </c>
      <c r="D15">
        <f t="shared" si="1"/>
        <v>42</v>
      </c>
    </row>
    <row r="16" spans="1:4" ht="12.75">
      <c r="A16">
        <v>4</v>
      </c>
      <c r="B16" s="2">
        <f t="shared" si="0"/>
        <v>164.95999999999998</v>
      </c>
      <c r="C16" s="1">
        <v>88</v>
      </c>
      <c r="D16">
        <f t="shared" si="1"/>
        <v>46</v>
      </c>
    </row>
    <row r="17" spans="1:4" ht="12.75">
      <c r="A17">
        <v>4</v>
      </c>
      <c r="B17" s="2">
        <f t="shared" si="0"/>
        <v>167.8</v>
      </c>
      <c r="C17" s="1">
        <v>90</v>
      </c>
      <c r="D17">
        <f t="shared" si="1"/>
        <v>50</v>
      </c>
    </row>
    <row r="18" spans="1:4" ht="12.75">
      <c r="A18">
        <v>10</v>
      </c>
      <c r="B18" s="1" t="s">
        <v>16</v>
      </c>
      <c r="C18" s="1" t="s">
        <v>17</v>
      </c>
      <c r="D18">
        <f t="shared" si="1"/>
        <v>60</v>
      </c>
    </row>
    <row r="20" ht="12.75">
      <c r="A20" t="s">
        <v>18</v>
      </c>
    </row>
    <row r="21" ht="12.75">
      <c r="A21" t="s">
        <v>19</v>
      </c>
    </row>
    <row r="58" spans="2:3" ht="12.75">
      <c r="B58" s="2"/>
      <c r="C58" s="1"/>
    </row>
    <row r="59" spans="2:3" ht="12.75">
      <c r="B59" s="2"/>
      <c r="C59" s="1"/>
    </row>
    <row r="60" spans="2:3" ht="12.75">
      <c r="B60" s="2"/>
      <c r="C60" s="1"/>
    </row>
    <row r="61" spans="2:3" ht="12.75">
      <c r="B61" s="2"/>
      <c r="C61" s="1"/>
    </row>
    <row r="62" spans="2:3" ht="12.75">
      <c r="B62" s="1"/>
      <c r="C62" s="1"/>
    </row>
  </sheetData>
  <mergeCells count="1">
    <mergeCell ref="F1:H1"/>
  </mergeCells>
  <hyperlinks>
    <hyperlink ref="F1" location="Index!c6" display="Index!c6"/>
  </hyperlinks>
  <printOptions/>
  <pageMargins left="0.31" right="0.31" top="0.47" bottom="0.44" header="0.22" footer="0.27"/>
  <pageSetup horizontalDpi="600" verticalDpi="600" orientation="landscape" paperSize="9" scale="1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22</v>
      </c>
      <c r="F1" s="23" t="s">
        <v>111</v>
      </c>
      <c r="G1" s="22"/>
      <c r="H1" s="22"/>
    </row>
    <row r="3" ht="12.75">
      <c r="A3" t="s">
        <v>23</v>
      </c>
    </row>
    <row r="4" ht="12.75">
      <c r="A4" t="s">
        <v>20</v>
      </c>
    </row>
    <row r="5" spans="1:6" ht="12.75">
      <c r="A5" t="s">
        <v>24</v>
      </c>
      <c r="F5" s="3"/>
    </row>
    <row r="6" spans="6:7" ht="12.75">
      <c r="F6" t="s">
        <v>14</v>
      </c>
      <c r="G6" s="17">
        <f>Index!$D$7</f>
        <v>40</v>
      </c>
    </row>
    <row r="7" spans="1:7" ht="12.75">
      <c r="A7" t="s">
        <v>0</v>
      </c>
      <c r="B7" t="s">
        <v>4</v>
      </c>
      <c r="C7" t="s">
        <v>3</v>
      </c>
      <c r="D7" t="s">
        <v>2</v>
      </c>
      <c r="F7" t="s">
        <v>13</v>
      </c>
      <c r="G7" s="17">
        <f>Index!$D$8</f>
        <v>182</v>
      </c>
    </row>
    <row r="8" spans="1:4" ht="12.75">
      <c r="A8">
        <v>10</v>
      </c>
      <c r="B8" s="2">
        <f aca="true" t="shared" si="0" ref="B8:B16">$G$6+(G$9*C8/100)</f>
        <v>139.4</v>
      </c>
      <c r="C8" s="1">
        <v>70</v>
      </c>
      <c r="D8">
        <v>10</v>
      </c>
    </row>
    <row r="9" spans="1:7" ht="12.75">
      <c r="A9">
        <v>5</v>
      </c>
      <c r="B9" s="2">
        <f t="shared" si="0"/>
        <v>146.5</v>
      </c>
      <c r="C9" s="1">
        <v>75</v>
      </c>
      <c r="D9">
        <f aca="true" t="shared" si="1" ref="D9:D17">D8+A9</f>
        <v>15</v>
      </c>
      <c r="F9" t="s">
        <v>15</v>
      </c>
      <c r="G9">
        <f>G7-G6</f>
        <v>142</v>
      </c>
    </row>
    <row r="10" spans="1:4" ht="12.75">
      <c r="A10">
        <v>5</v>
      </c>
      <c r="B10" s="2">
        <f t="shared" si="0"/>
        <v>153.6</v>
      </c>
      <c r="C10" s="1">
        <v>80</v>
      </c>
      <c r="D10">
        <f t="shared" si="1"/>
        <v>20</v>
      </c>
    </row>
    <row r="11" spans="1:4" ht="12.75">
      <c r="A11">
        <v>5</v>
      </c>
      <c r="B11" s="2">
        <f t="shared" si="0"/>
        <v>160.7</v>
      </c>
      <c r="C11" s="1">
        <v>85</v>
      </c>
      <c r="D11">
        <f t="shared" si="1"/>
        <v>25</v>
      </c>
    </row>
    <row r="12" spans="1:4" ht="12.75">
      <c r="A12">
        <v>5</v>
      </c>
      <c r="B12" s="2">
        <f t="shared" si="0"/>
        <v>167.8</v>
      </c>
      <c r="C12" s="1">
        <v>90</v>
      </c>
      <c r="D12">
        <f t="shared" si="1"/>
        <v>30</v>
      </c>
    </row>
    <row r="13" spans="1:4" ht="12.75">
      <c r="A13">
        <v>5</v>
      </c>
      <c r="B13" s="2">
        <f t="shared" si="0"/>
        <v>146.5</v>
      </c>
      <c r="C13" s="1">
        <v>75</v>
      </c>
      <c r="D13">
        <f t="shared" si="1"/>
        <v>35</v>
      </c>
    </row>
    <row r="14" spans="1:4" ht="12.75">
      <c r="A14">
        <v>5</v>
      </c>
      <c r="B14" s="2">
        <f t="shared" si="0"/>
        <v>153.6</v>
      </c>
      <c r="C14" s="1">
        <v>80</v>
      </c>
      <c r="D14">
        <f t="shared" si="1"/>
        <v>40</v>
      </c>
    </row>
    <row r="15" spans="1:4" ht="12.75">
      <c r="A15">
        <v>5</v>
      </c>
      <c r="B15" s="2">
        <f t="shared" si="0"/>
        <v>160.7</v>
      </c>
      <c r="C15" s="1">
        <v>85</v>
      </c>
      <c r="D15">
        <f t="shared" si="1"/>
        <v>45</v>
      </c>
    </row>
    <row r="16" spans="1:4" ht="12.75">
      <c r="A16">
        <v>5</v>
      </c>
      <c r="B16" s="2">
        <f t="shared" si="0"/>
        <v>167.8</v>
      </c>
      <c r="C16" s="1">
        <v>90</v>
      </c>
      <c r="D16">
        <f t="shared" si="1"/>
        <v>50</v>
      </c>
    </row>
    <row r="17" spans="1:4" ht="12.75">
      <c r="A17">
        <v>10</v>
      </c>
      <c r="B17" s="2" t="s">
        <v>21</v>
      </c>
      <c r="C17" s="1" t="s">
        <v>6</v>
      </c>
      <c r="D17">
        <f t="shared" si="1"/>
        <v>60</v>
      </c>
    </row>
    <row r="18" spans="2:3" ht="12.75">
      <c r="B18" s="1"/>
      <c r="C18" s="1"/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27</v>
      </c>
      <c r="F1" s="23" t="s">
        <v>111</v>
      </c>
      <c r="G1" s="23"/>
      <c r="H1" s="23"/>
    </row>
    <row r="3" ht="12.75">
      <c r="A3" t="s">
        <v>26</v>
      </c>
    </row>
    <row r="4" ht="12.75">
      <c r="A4" t="s">
        <v>25</v>
      </c>
    </row>
    <row r="5" spans="1:6" ht="12.75">
      <c r="A5" t="s">
        <v>24</v>
      </c>
      <c r="F5" s="3"/>
    </row>
    <row r="6" spans="6:7" ht="12.75">
      <c r="F6" t="s">
        <v>14</v>
      </c>
      <c r="G6" s="17">
        <f>Index!$D$7</f>
        <v>40</v>
      </c>
    </row>
    <row r="7" spans="1:7" ht="12.75">
      <c r="A7" t="s">
        <v>0</v>
      </c>
      <c r="B7" t="s">
        <v>4</v>
      </c>
      <c r="C7" t="s">
        <v>3</v>
      </c>
      <c r="D7" t="s">
        <v>2</v>
      </c>
      <c r="F7" t="s">
        <v>13</v>
      </c>
      <c r="G7" s="17">
        <f>Index!$D$8</f>
        <v>182</v>
      </c>
    </row>
    <row r="8" spans="1:4" ht="12.75">
      <c r="A8">
        <v>10</v>
      </c>
      <c r="B8" s="2">
        <f>$G$6+(G$9*C8/100)</f>
        <v>139.4</v>
      </c>
      <c r="C8" s="1">
        <v>70</v>
      </c>
      <c r="D8">
        <v>10</v>
      </c>
    </row>
    <row r="9" spans="1:7" ht="12.75">
      <c r="A9">
        <v>20</v>
      </c>
      <c r="B9" s="2">
        <f>$G$6+(G$9*C9/100)</f>
        <v>153.6</v>
      </c>
      <c r="C9" s="1">
        <v>80</v>
      </c>
      <c r="D9">
        <f>D8+A9</f>
        <v>30</v>
      </c>
      <c r="F9" t="s">
        <v>15</v>
      </c>
      <c r="G9">
        <f>G7-G6</f>
        <v>142</v>
      </c>
    </row>
    <row r="10" spans="1:4" ht="12.75">
      <c r="A10">
        <v>15</v>
      </c>
      <c r="B10" s="2">
        <f>$G$6+(G$9*C10/100)</f>
        <v>160.7</v>
      </c>
      <c r="C10" s="1">
        <v>85</v>
      </c>
      <c r="D10">
        <f>D9+A10</f>
        <v>45</v>
      </c>
    </row>
    <row r="11" spans="1:4" ht="12.75">
      <c r="A11">
        <v>10</v>
      </c>
      <c r="B11" s="2">
        <f>$G$6+(G$9*C11/100)</f>
        <v>167.8</v>
      </c>
      <c r="C11" s="1">
        <v>90</v>
      </c>
      <c r="D11">
        <f>D10+A11</f>
        <v>55</v>
      </c>
    </row>
    <row r="12" spans="1:4" ht="12.75">
      <c r="A12">
        <v>10</v>
      </c>
      <c r="B12" s="2" t="s">
        <v>21</v>
      </c>
      <c r="C12" s="1" t="s">
        <v>6</v>
      </c>
      <c r="D12">
        <f>D11+A12</f>
        <v>65</v>
      </c>
    </row>
    <row r="13" spans="2:3" ht="12.75">
      <c r="B13" s="2"/>
      <c r="C13" s="1"/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53</v>
      </c>
      <c r="F1" s="23" t="s">
        <v>111</v>
      </c>
      <c r="G1" s="22"/>
      <c r="H1" s="22"/>
    </row>
    <row r="2" ht="12.75">
      <c r="A2" t="s">
        <v>50</v>
      </c>
    </row>
    <row r="3" ht="12.75">
      <c r="A3" t="s">
        <v>51</v>
      </c>
    </row>
    <row r="4" ht="12.75">
      <c r="F4" s="3"/>
    </row>
    <row r="5" spans="1:7" ht="12.75">
      <c r="A5" t="s">
        <v>0</v>
      </c>
      <c r="B5" t="s">
        <v>4</v>
      </c>
      <c r="C5" t="s">
        <v>3</v>
      </c>
      <c r="D5" t="s">
        <v>2</v>
      </c>
      <c r="F5" t="s">
        <v>14</v>
      </c>
      <c r="G5" s="17">
        <f>Index!$D$7</f>
        <v>40</v>
      </c>
    </row>
    <row r="6" spans="6:7" ht="12.75">
      <c r="F6" t="s">
        <v>13</v>
      </c>
      <c r="G6" s="17">
        <f>Index!$D$8</f>
        <v>182</v>
      </c>
    </row>
    <row r="7" spans="1:4" ht="12.75">
      <c r="A7">
        <v>10</v>
      </c>
      <c r="B7" s="2">
        <f>$G$5+(G$8*C7/100)</f>
        <v>139.4</v>
      </c>
      <c r="C7" s="1">
        <v>70</v>
      </c>
      <c r="D7">
        <f>A7</f>
        <v>10</v>
      </c>
    </row>
    <row r="8" spans="1:7" ht="12.75">
      <c r="A8" t="s">
        <v>44</v>
      </c>
      <c r="B8" s="2"/>
      <c r="C8" s="1"/>
      <c r="D8">
        <v>10</v>
      </c>
      <c r="F8" t="s">
        <v>15</v>
      </c>
      <c r="G8">
        <f>G6-G5</f>
        <v>142</v>
      </c>
    </row>
    <row r="9" spans="1:4" ht="12.75">
      <c r="A9">
        <v>5</v>
      </c>
      <c r="B9" s="4" t="s">
        <v>49</v>
      </c>
      <c r="C9" s="5"/>
      <c r="D9">
        <f aca="true" t="shared" si="0" ref="D9:D17">D8+A9</f>
        <v>15</v>
      </c>
    </row>
    <row r="10" spans="1:4" ht="12.75">
      <c r="A10">
        <v>5</v>
      </c>
      <c r="B10" s="4" t="s">
        <v>49</v>
      </c>
      <c r="C10" s="5"/>
      <c r="D10">
        <f t="shared" si="0"/>
        <v>20</v>
      </c>
    </row>
    <row r="11" spans="1:4" ht="12.75">
      <c r="A11">
        <v>5</v>
      </c>
      <c r="B11" s="4" t="s">
        <v>46</v>
      </c>
      <c r="C11" s="5"/>
      <c r="D11">
        <f t="shared" si="0"/>
        <v>25</v>
      </c>
    </row>
    <row r="12" spans="1:4" ht="12.75">
      <c r="A12">
        <v>5</v>
      </c>
      <c r="B12" s="4" t="s">
        <v>45</v>
      </c>
      <c r="C12" s="5"/>
      <c r="D12">
        <f t="shared" si="0"/>
        <v>30</v>
      </c>
    </row>
    <row r="13" spans="1:5" ht="12.75">
      <c r="A13">
        <v>5</v>
      </c>
      <c r="B13" s="6">
        <f>$G$5+(G$8*C13/100)</f>
        <v>146.5</v>
      </c>
      <c r="C13" s="7">
        <v>75</v>
      </c>
      <c r="D13">
        <f t="shared" si="0"/>
        <v>35</v>
      </c>
      <c r="E13" t="s">
        <v>47</v>
      </c>
    </row>
    <row r="14" spans="1:4" ht="12.75">
      <c r="A14">
        <v>5</v>
      </c>
      <c r="B14" s="4" t="s">
        <v>45</v>
      </c>
      <c r="C14" s="5"/>
      <c r="D14">
        <f t="shared" si="0"/>
        <v>40</v>
      </c>
    </row>
    <row r="15" spans="1:4" ht="12.75">
      <c r="A15">
        <v>5</v>
      </c>
      <c r="B15" s="4" t="s">
        <v>46</v>
      </c>
      <c r="C15" s="5"/>
      <c r="D15">
        <f t="shared" si="0"/>
        <v>45</v>
      </c>
    </row>
    <row r="16" spans="1:4" ht="12.75">
      <c r="A16">
        <v>5</v>
      </c>
      <c r="B16" s="4" t="s">
        <v>45</v>
      </c>
      <c r="C16" s="5"/>
      <c r="D16">
        <f t="shared" si="0"/>
        <v>50</v>
      </c>
    </row>
    <row r="17" spans="1:4" ht="12.75">
      <c r="A17">
        <v>10</v>
      </c>
      <c r="B17" s="1" t="s">
        <v>16</v>
      </c>
      <c r="C17" s="1" t="s">
        <v>17</v>
      </c>
      <c r="D17">
        <f t="shared" si="0"/>
        <v>60</v>
      </c>
    </row>
    <row r="19" ht="12.75">
      <c r="A19" t="s">
        <v>48</v>
      </c>
    </row>
    <row r="20" ht="12.75">
      <c r="A20" t="s">
        <v>52</v>
      </c>
    </row>
    <row r="39" spans="2:3" ht="12.75">
      <c r="B39" s="4"/>
      <c r="C39" s="5"/>
    </row>
    <row r="40" spans="2:3" ht="12.75">
      <c r="B40" s="4"/>
      <c r="C40" s="5"/>
    </row>
    <row r="41" spans="2:3" ht="12.75">
      <c r="B41" s="4"/>
      <c r="C41" s="5"/>
    </row>
    <row r="61" spans="2:3" ht="12.75">
      <c r="B61" s="4"/>
      <c r="C61" s="5"/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" sqref="F1:H1"/>
    </sheetView>
  </sheetViews>
  <sheetFormatPr defaultColWidth="9.140625" defaultRowHeight="12.75"/>
  <sheetData>
    <row r="1" spans="1:8" ht="12.75">
      <c r="A1" t="s">
        <v>55</v>
      </c>
      <c r="F1" s="23" t="s">
        <v>111</v>
      </c>
      <c r="G1" s="22"/>
      <c r="H1" s="22"/>
    </row>
    <row r="2" ht="12.75">
      <c r="A2" t="s">
        <v>56</v>
      </c>
    </row>
    <row r="3" ht="12.75">
      <c r="F3" s="3"/>
    </row>
    <row r="4" spans="1:7" ht="12.75">
      <c r="A4" t="s">
        <v>0</v>
      </c>
      <c r="B4" t="s">
        <v>4</v>
      </c>
      <c r="C4" t="s">
        <v>3</v>
      </c>
      <c r="D4" t="s">
        <v>2</v>
      </c>
      <c r="F4" t="s">
        <v>14</v>
      </c>
      <c r="G4" s="17">
        <f>Index!$D$7</f>
        <v>40</v>
      </c>
    </row>
    <row r="5" spans="6:7" ht="12.75">
      <c r="F5" t="s">
        <v>13</v>
      </c>
      <c r="G5" s="17">
        <f>Index!$D$8</f>
        <v>182</v>
      </c>
    </row>
    <row r="6" spans="1:4" ht="12.75">
      <c r="A6">
        <v>10</v>
      </c>
      <c r="B6" s="2">
        <f>'Power 1'!$G$5+('Power 1'!G$8*C6/100)</f>
        <v>139.4</v>
      </c>
      <c r="C6" s="1">
        <v>70</v>
      </c>
      <c r="D6">
        <f>A6</f>
        <v>10</v>
      </c>
    </row>
    <row r="7" spans="1:7" ht="12.75">
      <c r="A7" t="s">
        <v>44</v>
      </c>
      <c r="B7" s="2"/>
      <c r="C7" s="1"/>
      <c r="D7">
        <v>10</v>
      </c>
      <c r="F7" t="s">
        <v>15</v>
      </c>
      <c r="G7">
        <f>G5-G4</f>
        <v>142</v>
      </c>
    </row>
    <row r="8" spans="1:4" ht="12.75">
      <c r="A8">
        <v>5</v>
      </c>
      <c r="B8" s="4" t="s">
        <v>45</v>
      </c>
      <c r="C8" s="5"/>
      <c r="D8">
        <f aca="true" t="shared" si="0" ref="D8:D13">D7+A8</f>
        <v>15</v>
      </c>
    </row>
    <row r="9" spans="1:4" ht="12.75">
      <c r="A9">
        <v>5</v>
      </c>
      <c r="B9" s="4" t="s">
        <v>58</v>
      </c>
      <c r="C9" s="5"/>
      <c r="D9">
        <f t="shared" si="0"/>
        <v>20</v>
      </c>
    </row>
    <row r="10" spans="1:5" ht="12.75">
      <c r="A10">
        <v>3</v>
      </c>
      <c r="B10" s="4" t="s">
        <v>57</v>
      </c>
      <c r="C10" s="5"/>
      <c r="D10">
        <f t="shared" si="0"/>
        <v>23</v>
      </c>
      <c r="E10" t="s">
        <v>61</v>
      </c>
    </row>
    <row r="11" spans="1:4" ht="12.75">
      <c r="A11">
        <v>2</v>
      </c>
      <c r="B11" s="4" t="s">
        <v>59</v>
      </c>
      <c r="C11" s="5"/>
      <c r="D11">
        <f t="shared" si="0"/>
        <v>25</v>
      </c>
    </row>
    <row r="12" spans="1:6" ht="12.75">
      <c r="A12">
        <v>3</v>
      </c>
      <c r="B12" s="4" t="s">
        <v>60</v>
      </c>
      <c r="C12" s="5"/>
      <c r="D12">
        <f t="shared" si="0"/>
        <v>28</v>
      </c>
      <c r="F12" t="s">
        <v>62</v>
      </c>
    </row>
    <row r="13" spans="1:4" ht="12.75">
      <c r="A13">
        <v>2</v>
      </c>
      <c r="B13" s="4" t="s">
        <v>59</v>
      </c>
      <c r="C13" s="5"/>
      <c r="D13">
        <f t="shared" si="0"/>
        <v>30</v>
      </c>
    </row>
    <row r="14" spans="2:4" ht="12.75">
      <c r="B14" s="4"/>
      <c r="C14" s="5"/>
      <c r="D14">
        <v>50</v>
      </c>
    </row>
    <row r="15" spans="1:4" ht="12.75">
      <c r="A15">
        <v>10</v>
      </c>
      <c r="B15" s="4" t="s">
        <v>63</v>
      </c>
      <c r="C15" s="5"/>
      <c r="D15">
        <f>D14+A15</f>
        <v>60</v>
      </c>
    </row>
    <row r="16" spans="2:3" ht="12.75">
      <c r="B16" s="4"/>
      <c r="C16" s="5"/>
    </row>
  </sheetData>
  <mergeCells count="1">
    <mergeCell ref="F1:H1"/>
  </mergeCells>
  <hyperlinks>
    <hyperlink ref="F1" location="Index!c6" display="Index!c6"/>
  </hyperlinks>
  <printOptions/>
  <pageMargins left="0.75" right="0.75" top="1" bottom="1" header="0.5" footer="0.5"/>
  <pageSetup horizontalDpi="600" verticalDpi="600" orientation="landscape" paperSize="9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ITW Fastex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Logistics Manager</dc:creator>
  <cp:keywords/>
  <dc:description/>
  <cp:lastModifiedBy>Neil Melville</cp:lastModifiedBy>
  <cp:lastPrinted>2003-11-11T12:00:29Z</cp:lastPrinted>
  <dcterms:created xsi:type="dcterms:W3CDTF">2000-11-01T14:04:13Z</dcterms:created>
  <dcterms:modified xsi:type="dcterms:W3CDTF">2003-11-11T12:02:32Z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